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5700" windowHeight="60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A6" i="1"/>
  <c r="O14"/>
  <c r="K14"/>
  <c r="L14"/>
  <c r="N14"/>
  <c r="M14"/>
  <c r="L6"/>
  <c r="L7"/>
  <c r="B14"/>
  <c r="L5"/>
  <c r="L9"/>
  <c r="L8"/>
  <c r="O5"/>
  <c r="Q5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O7"/>
  <c r="F14"/>
  <c r="G14"/>
  <c r="H14"/>
  <c r="B15"/>
  <c r="D15"/>
  <c r="O15"/>
  <c r="I15"/>
  <c r="F15"/>
  <c r="G15"/>
  <c r="H15"/>
  <c r="B16"/>
  <c r="I16"/>
  <c r="D16"/>
  <c r="O16"/>
  <c r="F16"/>
  <c r="G16"/>
  <c r="H16"/>
  <c r="B17"/>
  <c r="I17"/>
  <c r="D17"/>
  <c r="O17"/>
  <c r="F17"/>
  <c r="G17"/>
  <c r="H17"/>
  <c r="B18"/>
  <c r="I18"/>
  <c r="F18"/>
  <c r="G18"/>
  <c r="H18"/>
  <c r="D18"/>
  <c r="O18"/>
  <c r="B19"/>
  <c r="I19"/>
  <c r="D19"/>
  <c r="O19"/>
  <c r="F19"/>
  <c r="G19"/>
  <c r="H19"/>
  <c r="B20"/>
  <c r="I20"/>
  <c r="F20"/>
  <c r="G20"/>
  <c r="H20"/>
  <c r="B21"/>
  <c r="D20"/>
  <c r="O20"/>
  <c r="I21"/>
  <c r="F21"/>
  <c r="G21"/>
  <c r="H21"/>
  <c r="B22"/>
  <c r="I22"/>
  <c r="D21"/>
  <c r="O21"/>
  <c r="F22"/>
  <c r="G22"/>
  <c r="H22"/>
  <c r="D22"/>
  <c r="O22"/>
  <c r="B23"/>
  <c r="I23"/>
  <c r="D23"/>
  <c r="O23"/>
  <c r="F23"/>
  <c r="G23"/>
  <c r="H23"/>
  <c r="B24"/>
  <c r="I24"/>
  <c r="D24"/>
  <c r="O24"/>
  <c r="F24"/>
  <c r="G24"/>
  <c r="H24"/>
  <c r="B25"/>
  <c r="I25"/>
  <c r="D25"/>
  <c r="O25"/>
  <c r="F25"/>
  <c r="G25"/>
  <c r="H25"/>
  <c r="B26"/>
  <c r="I26"/>
  <c r="F26"/>
  <c r="G26"/>
  <c r="H26"/>
  <c r="D26"/>
  <c r="O26"/>
  <c r="B27"/>
  <c r="I27"/>
  <c r="D27"/>
  <c r="O27"/>
  <c r="F27"/>
  <c r="G27"/>
  <c r="H27"/>
  <c r="B28"/>
  <c r="I28"/>
  <c r="D28"/>
  <c r="O28"/>
  <c r="F28"/>
  <c r="G28"/>
  <c r="H28"/>
  <c r="B29"/>
  <c r="I29"/>
  <c r="D29"/>
  <c r="O29"/>
  <c r="F29"/>
  <c r="G29"/>
  <c r="H29"/>
  <c r="B30"/>
  <c r="I30"/>
  <c r="F30"/>
  <c r="G30"/>
  <c r="H30"/>
  <c r="D30"/>
  <c r="O30"/>
  <c r="B31"/>
  <c r="I31"/>
  <c r="D31"/>
  <c r="O31"/>
  <c r="F31"/>
  <c r="G31"/>
  <c r="H31"/>
  <c r="B32"/>
  <c r="I32"/>
  <c r="D32"/>
  <c r="O32"/>
  <c r="F32"/>
  <c r="G32"/>
  <c r="H32"/>
  <c r="B33"/>
  <c r="I33"/>
  <c r="D33"/>
  <c r="O33"/>
  <c r="F33"/>
  <c r="G33"/>
  <c r="H33"/>
  <c r="B34"/>
  <c r="I34"/>
  <c r="D34"/>
  <c r="O34"/>
  <c r="F34"/>
  <c r="G34"/>
  <c r="H34"/>
  <c r="B35"/>
  <c r="I35"/>
  <c r="D35"/>
  <c r="O35"/>
  <c r="F35"/>
  <c r="G35"/>
  <c r="H35"/>
  <c r="B36"/>
  <c r="I36"/>
  <c r="D36"/>
  <c r="O36"/>
  <c r="F36"/>
  <c r="G36"/>
  <c r="H36"/>
  <c r="B37"/>
  <c r="I37"/>
  <c r="D37"/>
  <c r="O37"/>
  <c r="F37"/>
  <c r="G37"/>
  <c r="H37"/>
  <c r="B38"/>
  <c r="I38"/>
  <c r="D38"/>
  <c r="O38"/>
  <c r="F38"/>
  <c r="G38"/>
  <c r="H38"/>
  <c r="B39"/>
  <c r="I39"/>
  <c r="D39"/>
  <c r="O39"/>
  <c r="F39"/>
  <c r="G39"/>
  <c r="H39"/>
  <c r="B40"/>
  <c r="I40"/>
  <c r="F40"/>
  <c r="G40"/>
  <c r="H40"/>
  <c r="D40"/>
  <c r="O40"/>
  <c r="B41"/>
  <c r="I41"/>
  <c r="D41"/>
  <c r="O41"/>
  <c r="F41"/>
  <c r="G41"/>
  <c r="H41"/>
  <c r="B42"/>
  <c r="I42"/>
  <c r="D42"/>
  <c r="O42"/>
  <c r="F42"/>
  <c r="G42"/>
  <c r="H42"/>
  <c r="B43"/>
  <c r="I43"/>
  <c r="D43"/>
  <c r="O43"/>
  <c r="F43"/>
  <c r="G43"/>
  <c r="H43"/>
  <c r="B44"/>
  <c r="I44"/>
  <c r="D44"/>
  <c r="O44"/>
  <c r="F44"/>
  <c r="G44"/>
  <c r="H44"/>
  <c r="B45"/>
  <c r="I45"/>
  <c r="D45"/>
  <c r="O45"/>
  <c r="F45"/>
  <c r="G45"/>
  <c r="H45"/>
  <c r="B46"/>
  <c r="I46"/>
  <c r="D46"/>
  <c r="O46"/>
  <c r="F46"/>
  <c r="G46"/>
  <c r="H46"/>
  <c r="B47"/>
  <c r="I47"/>
  <c r="D47"/>
  <c r="O47"/>
  <c r="F47"/>
  <c r="G47"/>
  <c r="H47"/>
  <c r="B48"/>
  <c r="I48"/>
  <c r="D48"/>
  <c r="O48"/>
  <c r="F48"/>
  <c r="G48"/>
  <c r="H48"/>
  <c r="B49"/>
  <c r="I49"/>
  <c r="D49"/>
  <c r="O49"/>
  <c r="F49"/>
  <c r="G49"/>
  <c r="H49"/>
  <c r="B50"/>
  <c r="I50"/>
  <c r="D50"/>
  <c r="O50"/>
  <c r="F50"/>
  <c r="G50"/>
  <c r="H50"/>
  <c r="B51"/>
  <c r="I51"/>
  <c r="D51"/>
  <c r="O51"/>
  <c r="F51"/>
  <c r="G51"/>
  <c r="H51"/>
  <c r="B52"/>
  <c r="I52"/>
  <c r="D52"/>
  <c r="O52"/>
  <c r="F52"/>
  <c r="G52"/>
  <c r="H52"/>
  <c r="B53"/>
  <c r="I53"/>
  <c r="D53"/>
  <c r="O53"/>
  <c r="F53"/>
  <c r="G53"/>
  <c r="H53"/>
  <c r="B54"/>
  <c r="I54"/>
  <c r="D54"/>
  <c r="O54"/>
  <c r="F54"/>
  <c r="G54"/>
  <c r="H54"/>
  <c r="B55"/>
  <c r="I55"/>
  <c r="D55"/>
  <c r="O55"/>
  <c r="F55"/>
  <c r="G55"/>
  <c r="H55"/>
  <c r="B56"/>
  <c r="I56"/>
  <c r="D56"/>
  <c r="O56"/>
  <c r="F56"/>
  <c r="G56"/>
  <c r="H56"/>
  <c r="B57"/>
  <c r="I57"/>
  <c r="D57"/>
  <c r="O57"/>
  <c r="F57"/>
  <c r="G57"/>
  <c r="H57"/>
  <c r="B58"/>
  <c r="I58"/>
  <c r="D58"/>
  <c r="O58"/>
  <c r="F58"/>
  <c r="G58"/>
  <c r="H58"/>
  <c r="B59"/>
  <c r="I59"/>
  <c r="D59"/>
  <c r="O59"/>
  <c r="F59"/>
  <c r="G59"/>
  <c r="H59"/>
  <c r="B60"/>
  <c r="I60"/>
  <c r="D60"/>
  <c r="O60"/>
  <c r="F60"/>
  <c r="G60"/>
  <c r="H60"/>
  <c r="B61"/>
  <c r="I61"/>
  <c r="D61"/>
  <c r="O61"/>
  <c r="F61"/>
  <c r="G61"/>
  <c r="H61"/>
  <c r="B62"/>
  <c r="I62"/>
  <c r="D62"/>
  <c r="O62"/>
  <c r="F62"/>
  <c r="G62"/>
  <c r="H62"/>
  <c r="B63"/>
  <c r="I63"/>
  <c r="D63"/>
  <c r="O63"/>
  <c r="F63"/>
  <c r="G63"/>
  <c r="H63"/>
  <c r="B64"/>
  <c r="I64"/>
  <c r="D64"/>
  <c r="O64"/>
  <c r="F64"/>
  <c r="G64"/>
  <c r="H64"/>
  <c r="B65"/>
  <c r="I65"/>
  <c r="D65"/>
  <c r="O65"/>
  <c r="F65"/>
  <c r="G65"/>
  <c r="H65"/>
  <c r="B66"/>
  <c r="I66"/>
  <c r="D66"/>
  <c r="O66"/>
  <c r="F66"/>
  <c r="G66"/>
  <c r="H66"/>
  <c r="B67"/>
  <c r="I67"/>
  <c r="D67"/>
  <c r="O67"/>
  <c r="F67"/>
  <c r="G67"/>
  <c r="H67"/>
  <c r="B68"/>
  <c r="I68"/>
  <c r="D68"/>
  <c r="O68"/>
  <c r="F68"/>
  <c r="G68"/>
  <c r="H68"/>
  <c r="B69"/>
  <c r="I69"/>
  <c r="D69"/>
  <c r="O69"/>
  <c r="F69"/>
  <c r="G69"/>
  <c r="H69"/>
  <c r="B70"/>
  <c r="I70"/>
  <c r="D70"/>
  <c r="O70"/>
  <c r="F70"/>
  <c r="G70"/>
  <c r="H70"/>
  <c r="B71"/>
  <c r="I71"/>
  <c r="D71"/>
  <c r="O71"/>
  <c r="F71"/>
  <c r="G71"/>
  <c r="H71"/>
  <c r="B72"/>
  <c r="I72"/>
  <c r="D72"/>
  <c r="O72"/>
  <c r="F72"/>
  <c r="G72"/>
  <c r="H72"/>
  <c r="B73"/>
  <c r="I73"/>
  <c r="D73"/>
  <c r="O73"/>
  <c r="F73"/>
  <c r="G73"/>
  <c r="H73"/>
  <c r="B74"/>
  <c r="I74"/>
  <c r="D74"/>
  <c r="O74"/>
  <c r="F74"/>
  <c r="G74"/>
  <c r="H74"/>
  <c r="B75"/>
  <c r="I75"/>
  <c r="D75"/>
  <c r="O75"/>
  <c r="F75"/>
  <c r="G75"/>
  <c r="H75"/>
  <c r="B76"/>
  <c r="I76"/>
  <c r="D76"/>
  <c r="O76"/>
  <c r="F76"/>
  <c r="G76"/>
  <c r="H76"/>
  <c r="B77"/>
  <c r="I77"/>
  <c r="D77"/>
  <c r="O77"/>
  <c r="F77"/>
  <c r="G77"/>
  <c r="H77"/>
  <c r="B78"/>
  <c r="I78"/>
  <c r="D78"/>
  <c r="O78"/>
  <c r="F78"/>
  <c r="G78"/>
  <c r="H78"/>
  <c r="B79"/>
  <c r="I79"/>
  <c r="D79"/>
  <c r="O79"/>
  <c r="F79"/>
  <c r="G79"/>
  <c r="H79"/>
  <c r="B80"/>
  <c r="I80"/>
  <c r="D80"/>
  <c r="O80"/>
  <c r="F80"/>
  <c r="G80"/>
  <c r="H80"/>
  <c r="B81"/>
  <c r="I81"/>
  <c r="D81"/>
  <c r="O81"/>
  <c r="F81"/>
  <c r="G81"/>
  <c r="H81"/>
  <c r="B82"/>
  <c r="I82"/>
  <c r="D82"/>
  <c r="O82"/>
  <c r="F82"/>
  <c r="G82"/>
  <c r="H82"/>
  <c r="B83"/>
  <c r="I83"/>
  <c r="D83"/>
  <c r="O83"/>
  <c r="F83"/>
  <c r="G83"/>
  <c r="H83"/>
  <c r="B84"/>
  <c r="I84"/>
  <c r="D84"/>
  <c r="O84"/>
  <c r="F84"/>
  <c r="G84"/>
  <c r="H84"/>
  <c r="B85"/>
  <c r="I85"/>
  <c r="D85"/>
  <c r="O85"/>
  <c r="F85"/>
  <c r="G85"/>
  <c r="H85"/>
  <c r="B86"/>
  <c r="I86"/>
  <c r="D86"/>
  <c r="O86"/>
  <c r="F86"/>
  <c r="G86"/>
  <c r="H86"/>
  <c r="B87"/>
  <c r="I87"/>
  <c r="D87"/>
  <c r="O87"/>
  <c r="F87"/>
  <c r="G87"/>
  <c r="H87"/>
  <c r="B88"/>
  <c r="I88"/>
  <c r="D88"/>
  <c r="O88"/>
  <c r="F88"/>
  <c r="G88"/>
  <c r="H88"/>
  <c r="B89"/>
  <c r="I89"/>
  <c r="D89"/>
  <c r="O89"/>
  <c r="F89"/>
  <c r="G89"/>
  <c r="H89"/>
  <c r="B90"/>
  <c r="I90"/>
  <c r="D90"/>
  <c r="O90"/>
  <c r="F90"/>
  <c r="G90"/>
  <c r="H90"/>
  <c r="B91"/>
  <c r="I91"/>
  <c r="D91"/>
  <c r="O91"/>
  <c r="F91"/>
  <c r="G91"/>
  <c r="H91"/>
  <c r="B92"/>
  <c r="I92"/>
  <c r="F92"/>
  <c r="G92"/>
  <c r="H92"/>
  <c r="D92"/>
  <c r="O92"/>
  <c r="B93"/>
  <c r="I93"/>
  <c r="D93"/>
  <c r="O93"/>
  <c r="F93"/>
  <c r="G93"/>
  <c r="H93"/>
  <c r="B94"/>
  <c r="I94"/>
  <c r="F94"/>
  <c r="G94"/>
  <c r="H94"/>
  <c r="D94"/>
  <c r="O94"/>
  <c r="B95"/>
  <c r="I95"/>
  <c r="D95"/>
  <c r="O95"/>
  <c r="F95"/>
  <c r="G95"/>
  <c r="H95"/>
  <c r="B96"/>
  <c r="I96"/>
  <c r="D96"/>
  <c r="O96"/>
  <c r="F96"/>
  <c r="G96"/>
  <c r="H96"/>
  <c r="B97"/>
  <c r="I97"/>
  <c r="D97"/>
  <c r="O97"/>
  <c r="F97"/>
  <c r="G97"/>
  <c r="H97"/>
  <c r="B98"/>
  <c r="I98"/>
  <c r="F98"/>
  <c r="G98"/>
  <c r="H98"/>
  <c r="D98"/>
  <c r="O98"/>
  <c r="B99"/>
  <c r="I99"/>
  <c r="D99"/>
  <c r="O99"/>
  <c r="F99"/>
  <c r="G99"/>
  <c r="H99"/>
  <c r="B100"/>
  <c r="I100"/>
  <c r="D100"/>
  <c r="O100"/>
  <c r="F100"/>
  <c r="G100"/>
  <c r="H100"/>
  <c r="B101"/>
  <c r="I101"/>
  <c r="D101"/>
  <c r="O101"/>
  <c r="F101"/>
  <c r="G101"/>
  <c r="H101"/>
  <c r="B102"/>
  <c r="I102"/>
  <c r="F102"/>
  <c r="G102"/>
  <c r="H102"/>
  <c r="D102"/>
  <c r="O102"/>
  <c r="B103"/>
  <c r="I103"/>
  <c r="D103"/>
  <c r="O103"/>
  <c r="F103"/>
  <c r="G103"/>
  <c r="H103"/>
  <c r="B104"/>
  <c r="I104"/>
  <c r="D104"/>
  <c r="O104"/>
  <c r="F104"/>
  <c r="G104"/>
  <c r="H104"/>
  <c r="B105"/>
  <c r="I105"/>
  <c r="D105"/>
  <c r="O105"/>
  <c r="F105"/>
  <c r="G105"/>
  <c r="H105"/>
  <c r="B106"/>
  <c r="I106"/>
  <c r="D106"/>
  <c r="O106"/>
  <c r="F106"/>
  <c r="G106"/>
  <c r="H106"/>
  <c r="B107"/>
  <c r="I107"/>
  <c r="D107"/>
  <c r="O107"/>
  <c r="F107"/>
  <c r="G107"/>
  <c r="H107"/>
  <c r="B108"/>
  <c r="I108"/>
  <c r="F108"/>
  <c r="G108"/>
  <c r="H108"/>
  <c r="D108"/>
  <c r="O108"/>
  <c r="B109"/>
  <c r="I109"/>
  <c r="D109"/>
  <c r="O109"/>
  <c r="F109"/>
  <c r="G109"/>
  <c r="H109"/>
  <c r="B110"/>
  <c r="I110"/>
  <c r="D110"/>
  <c r="O110"/>
  <c r="F110"/>
  <c r="G110"/>
  <c r="H110"/>
  <c r="B111"/>
  <c r="I111"/>
  <c r="D111"/>
  <c r="O111"/>
  <c r="F111"/>
  <c r="G111"/>
  <c r="H111"/>
  <c r="B112"/>
  <c r="I112"/>
  <c r="D112"/>
  <c r="O112"/>
  <c r="F112"/>
  <c r="G112"/>
  <c r="H112"/>
  <c r="B113"/>
  <c r="I113"/>
  <c r="D113"/>
  <c r="O113"/>
  <c r="F113"/>
  <c r="G113"/>
  <c r="H113"/>
  <c r="B114"/>
  <c r="I114"/>
  <c r="D114"/>
  <c r="O114"/>
  <c r="F114"/>
  <c r="G114"/>
  <c r="H114"/>
  <c r="B115"/>
  <c r="I115"/>
  <c r="D115"/>
  <c r="O115"/>
  <c r="F115"/>
  <c r="G115"/>
  <c r="H115"/>
  <c r="B116"/>
  <c r="I116"/>
  <c r="D116"/>
  <c r="O116"/>
  <c r="F116"/>
  <c r="G116"/>
  <c r="H116"/>
  <c r="B117"/>
  <c r="I117"/>
  <c r="F117"/>
  <c r="G117"/>
  <c r="H117"/>
  <c r="D117"/>
  <c r="O117"/>
  <c r="B118"/>
  <c r="I118"/>
  <c r="D118"/>
  <c r="O118"/>
  <c r="F118"/>
  <c r="G118"/>
  <c r="H118"/>
  <c r="B119"/>
  <c r="D119"/>
  <c r="O119"/>
  <c r="F119"/>
  <c r="G119"/>
  <c r="H119"/>
  <c r="B120"/>
  <c r="D120"/>
  <c r="O120"/>
  <c r="F120"/>
  <c r="G120"/>
  <c r="H120"/>
  <c r="B121"/>
  <c r="D121"/>
  <c r="O121"/>
  <c r="F121"/>
  <c r="G121"/>
  <c r="H121"/>
  <c r="B122"/>
  <c r="D122"/>
  <c r="O122"/>
  <c r="F122"/>
  <c r="G122"/>
  <c r="H122"/>
  <c r="B123"/>
  <c r="D123"/>
  <c r="O123"/>
  <c r="F123"/>
  <c r="G123"/>
  <c r="H123"/>
  <c r="B124"/>
  <c r="D124"/>
  <c r="O124"/>
  <c r="F124"/>
  <c r="G124"/>
  <c r="H124"/>
  <c r="B125"/>
  <c r="D125"/>
  <c r="O125"/>
  <c r="F125"/>
  <c r="G125"/>
  <c r="H125"/>
  <c r="B126"/>
  <c r="D126"/>
  <c r="O126"/>
  <c r="F126"/>
  <c r="G126"/>
  <c r="H126"/>
  <c r="B127"/>
  <c r="D127"/>
  <c r="O127"/>
  <c r="F127"/>
  <c r="G127"/>
  <c r="H127"/>
  <c r="B128"/>
  <c r="D128"/>
  <c r="O128"/>
  <c r="F128"/>
  <c r="G128"/>
  <c r="H128"/>
  <c r="B129"/>
  <c r="D129"/>
  <c r="O129"/>
  <c r="F129"/>
  <c r="G129"/>
  <c r="H129"/>
  <c r="B130"/>
  <c r="D130"/>
  <c r="O130"/>
  <c r="F130"/>
  <c r="G130"/>
  <c r="H130"/>
  <c r="B131"/>
  <c r="D131"/>
  <c r="O131"/>
  <c r="F131"/>
  <c r="G131"/>
  <c r="H131"/>
  <c r="B132"/>
  <c r="D132"/>
  <c r="O132"/>
  <c r="F132"/>
  <c r="G132"/>
  <c r="H132"/>
  <c r="B133"/>
  <c r="D133"/>
  <c r="O133"/>
  <c r="F133"/>
  <c r="G133"/>
  <c r="H133"/>
  <c r="B134"/>
  <c r="D134"/>
  <c r="O134"/>
  <c r="F134"/>
  <c r="G134"/>
  <c r="H134"/>
  <c r="B135"/>
  <c r="D135"/>
  <c r="O135"/>
  <c r="F135"/>
  <c r="G135"/>
  <c r="H135"/>
  <c r="B136"/>
  <c r="F136"/>
  <c r="G136"/>
  <c r="H136"/>
  <c r="D136"/>
  <c r="O136"/>
  <c r="B137"/>
  <c r="D137"/>
  <c r="O137"/>
  <c r="F137"/>
  <c r="G137"/>
  <c r="H137"/>
  <c r="B138"/>
  <c r="D138"/>
  <c r="O138"/>
  <c r="F138"/>
  <c r="G138"/>
  <c r="H138"/>
  <c r="B139"/>
  <c r="D139"/>
  <c r="O139"/>
  <c r="F139"/>
  <c r="G139"/>
  <c r="H139"/>
  <c r="B140"/>
  <c r="D140"/>
  <c r="O140"/>
  <c r="F140"/>
  <c r="G140"/>
  <c r="H140"/>
  <c r="B141"/>
  <c r="D141"/>
  <c r="O141"/>
  <c r="F141"/>
  <c r="G141"/>
  <c r="H141"/>
  <c r="B142"/>
  <c r="D142"/>
  <c r="O142"/>
  <c r="F142"/>
  <c r="G142"/>
  <c r="H142"/>
  <c r="B143"/>
  <c r="F143"/>
  <c r="G143"/>
  <c r="H143"/>
  <c r="D143"/>
  <c r="O143"/>
  <c r="B144"/>
  <c r="D144"/>
  <c r="O144"/>
  <c r="F144"/>
  <c r="G144"/>
  <c r="H144"/>
  <c r="B145"/>
  <c r="F145"/>
  <c r="G145"/>
  <c r="H145"/>
  <c r="D145"/>
  <c r="O145"/>
  <c r="B146"/>
  <c r="F146"/>
  <c r="G146"/>
  <c r="H146"/>
  <c r="D146"/>
  <c r="O146"/>
  <c r="B147"/>
  <c r="D147"/>
  <c r="O147"/>
  <c r="F147"/>
  <c r="G147"/>
  <c r="H147"/>
  <c r="B148"/>
  <c r="D148"/>
  <c r="O148"/>
  <c r="F148"/>
  <c r="G148"/>
  <c r="H148"/>
  <c r="B149"/>
  <c r="D149"/>
  <c r="O149"/>
  <c r="F149"/>
  <c r="G149"/>
  <c r="H149"/>
  <c r="B150"/>
  <c r="D150"/>
  <c r="O150"/>
  <c r="F150"/>
  <c r="G150"/>
  <c r="H150"/>
  <c r="B151"/>
  <c r="F151"/>
  <c r="G151"/>
  <c r="H151"/>
  <c r="D151"/>
  <c r="O151"/>
  <c r="B152"/>
  <c r="D152"/>
  <c r="O152"/>
  <c r="F152"/>
  <c r="G152"/>
  <c r="H152"/>
  <c r="B153"/>
  <c r="F153"/>
  <c r="G153"/>
  <c r="H153"/>
  <c r="D153"/>
  <c r="O153"/>
  <c r="B154"/>
  <c r="D154"/>
  <c r="O154"/>
  <c r="F154"/>
  <c r="G154"/>
  <c r="H154"/>
  <c r="B155"/>
  <c r="F155"/>
  <c r="G155"/>
  <c r="H155"/>
  <c r="D155"/>
  <c r="O155"/>
  <c r="B156"/>
  <c r="D156"/>
  <c r="O156"/>
  <c r="F156"/>
  <c r="G156"/>
  <c r="H156"/>
  <c r="B157"/>
  <c r="D157"/>
  <c r="O157"/>
  <c r="F157"/>
  <c r="G157"/>
  <c r="H157"/>
  <c r="B158"/>
  <c r="D158"/>
  <c r="O158"/>
  <c r="F158"/>
  <c r="G158"/>
  <c r="H158"/>
  <c r="B159"/>
  <c r="D159"/>
  <c r="O159"/>
  <c r="F159"/>
  <c r="G159"/>
  <c r="H159"/>
  <c r="B160"/>
  <c r="D160"/>
  <c r="O160"/>
  <c r="F160"/>
  <c r="G160"/>
  <c r="H160"/>
  <c r="B161"/>
  <c r="F161"/>
  <c r="G161"/>
  <c r="H161"/>
  <c r="D161"/>
  <c r="O161"/>
  <c r="B162"/>
  <c r="D162"/>
  <c r="O162"/>
  <c r="F162"/>
  <c r="G162"/>
  <c r="H162"/>
  <c r="B163"/>
  <c r="D163"/>
  <c r="O163"/>
  <c r="F163"/>
  <c r="G163"/>
  <c r="H163"/>
  <c r="B164"/>
  <c r="F164"/>
  <c r="G164"/>
  <c r="H164"/>
  <c r="D164"/>
  <c r="O164"/>
  <c r="B165"/>
  <c r="D165"/>
  <c r="O165"/>
  <c r="F165"/>
  <c r="G165"/>
  <c r="H165"/>
  <c r="B166"/>
  <c r="D166"/>
  <c r="O166"/>
  <c r="F166"/>
  <c r="G166"/>
  <c r="H166"/>
  <c r="B167"/>
  <c r="F167"/>
  <c r="G167"/>
  <c r="H167"/>
  <c r="D167"/>
  <c r="O167"/>
  <c r="B168"/>
  <c r="D168"/>
  <c r="O168"/>
  <c r="F168"/>
  <c r="G168"/>
  <c r="H168"/>
  <c r="B169"/>
  <c r="D169"/>
  <c r="O169"/>
  <c r="F169"/>
  <c r="G169"/>
  <c r="H169"/>
  <c r="B170"/>
  <c r="F170"/>
  <c r="G170"/>
  <c r="H170"/>
  <c r="D170"/>
  <c r="O170"/>
  <c r="B171"/>
  <c r="D171"/>
  <c r="O171"/>
  <c r="F171"/>
  <c r="G171"/>
  <c r="H171"/>
  <c r="B172"/>
  <c r="D172"/>
  <c r="O172"/>
  <c r="F172"/>
  <c r="G172"/>
  <c r="H172"/>
  <c r="B173"/>
  <c r="D173"/>
  <c r="O173"/>
  <c r="F173"/>
  <c r="G173"/>
  <c r="H173"/>
  <c r="B174"/>
  <c r="D174"/>
  <c r="O174"/>
  <c r="F174"/>
  <c r="G174"/>
  <c r="H174"/>
  <c r="B175"/>
  <c r="D175"/>
  <c r="O175"/>
  <c r="F175"/>
  <c r="G175"/>
  <c r="H175"/>
  <c r="B176"/>
  <c r="F176"/>
  <c r="G176"/>
  <c r="H176"/>
  <c r="D176"/>
  <c r="O176"/>
  <c r="B177"/>
  <c r="D177"/>
  <c r="O177"/>
  <c r="F177"/>
  <c r="G177"/>
  <c r="H177"/>
  <c r="B178"/>
  <c r="D178"/>
  <c r="O178"/>
  <c r="F178"/>
  <c r="G178"/>
  <c r="H178"/>
  <c r="B179"/>
  <c r="D179"/>
  <c r="O179"/>
  <c r="F179"/>
  <c r="G179"/>
  <c r="H179"/>
  <c r="B180"/>
  <c r="F180"/>
  <c r="G180"/>
  <c r="H180"/>
  <c r="D180"/>
  <c r="O180"/>
  <c r="B181"/>
  <c r="D181"/>
  <c r="O181"/>
  <c r="F181"/>
  <c r="G181"/>
  <c r="H181"/>
  <c r="B182"/>
  <c r="D182"/>
  <c r="O182"/>
  <c r="F182"/>
  <c r="G182"/>
  <c r="H182"/>
  <c r="B183"/>
  <c r="D183"/>
  <c r="O183"/>
  <c r="F183"/>
  <c r="G183"/>
  <c r="H183"/>
  <c r="B184"/>
  <c r="F184"/>
  <c r="G184"/>
  <c r="H184"/>
  <c r="D184"/>
  <c r="O184"/>
  <c r="B185"/>
  <c r="D185"/>
  <c r="O185"/>
  <c r="F185"/>
  <c r="G185"/>
  <c r="H185"/>
  <c r="B186"/>
  <c r="D186"/>
  <c r="O186"/>
  <c r="F186"/>
  <c r="G186"/>
  <c r="H186"/>
  <c r="B187"/>
  <c r="D187"/>
  <c r="O187"/>
  <c r="F187"/>
  <c r="G187"/>
  <c r="H187"/>
  <c r="B188"/>
  <c r="D188"/>
  <c r="O188"/>
  <c r="F188"/>
  <c r="G188"/>
  <c r="H188"/>
  <c r="B189"/>
  <c r="D189"/>
  <c r="O189"/>
  <c r="F189"/>
  <c r="G189"/>
  <c r="H189"/>
  <c r="B190"/>
  <c r="D190"/>
  <c r="O190"/>
  <c r="F190"/>
  <c r="G190"/>
  <c r="H190"/>
  <c r="B191"/>
  <c r="D191"/>
  <c r="O191"/>
  <c r="F191"/>
  <c r="G191"/>
  <c r="H191"/>
  <c r="B192"/>
  <c r="F192"/>
  <c r="G192"/>
  <c r="H192"/>
  <c r="D192"/>
  <c r="O192"/>
  <c r="B193"/>
  <c r="D193"/>
  <c r="O193"/>
  <c r="F193"/>
  <c r="G193"/>
  <c r="H193"/>
  <c r="B194"/>
  <c r="D194"/>
  <c r="O194"/>
  <c r="F194"/>
  <c r="G194"/>
  <c r="H194"/>
  <c r="B195"/>
  <c r="D195"/>
  <c r="O195"/>
  <c r="F195"/>
  <c r="G195"/>
  <c r="H195"/>
  <c r="B196"/>
  <c r="D196"/>
  <c r="O196"/>
  <c r="F196"/>
  <c r="G196"/>
  <c r="H196"/>
  <c r="B197"/>
  <c r="D197"/>
  <c r="O197"/>
  <c r="F197"/>
  <c r="G197"/>
  <c r="H197"/>
  <c r="B198"/>
  <c r="D198"/>
  <c r="O198"/>
  <c r="F198"/>
  <c r="G198"/>
  <c r="H198"/>
  <c r="B199"/>
  <c r="D199"/>
  <c r="O199"/>
  <c r="F199"/>
  <c r="G199"/>
  <c r="H199"/>
  <c r="B200"/>
  <c r="F200"/>
  <c r="G200"/>
  <c r="H200"/>
  <c r="D200"/>
  <c r="O200"/>
  <c r="B201"/>
  <c r="D201"/>
  <c r="O201"/>
  <c r="F201"/>
  <c r="G201"/>
  <c r="H201"/>
  <c r="B202"/>
  <c r="F202"/>
  <c r="G202"/>
  <c r="H202"/>
  <c r="D202"/>
  <c r="O202"/>
  <c r="B203"/>
  <c r="F203"/>
  <c r="G203"/>
  <c r="H203"/>
  <c r="D203"/>
  <c r="O203"/>
  <c r="B204"/>
  <c r="D204"/>
  <c r="O204"/>
  <c r="F204"/>
  <c r="G204"/>
  <c r="H204"/>
  <c r="B205"/>
  <c r="D205"/>
  <c r="O205"/>
  <c r="F205"/>
  <c r="G205"/>
  <c r="H205"/>
  <c r="B206"/>
  <c r="D206"/>
  <c r="O206"/>
  <c r="F206"/>
  <c r="G206"/>
  <c r="H206"/>
  <c r="B207"/>
  <c r="F207"/>
  <c r="G207"/>
  <c r="D207"/>
  <c r="O207"/>
  <c r="H207"/>
  <c r="B208"/>
  <c r="D208"/>
  <c r="O208"/>
  <c r="F208"/>
  <c r="G208"/>
  <c r="H208"/>
  <c r="B209"/>
  <c r="F209"/>
  <c r="G209"/>
  <c r="D209"/>
  <c r="O209"/>
  <c r="H209"/>
  <c r="B210"/>
  <c r="D210"/>
  <c r="O210"/>
  <c r="F210"/>
  <c r="G210"/>
  <c r="H210"/>
  <c r="B211"/>
  <c r="F211"/>
  <c r="G211"/>
  <c r="D211"/>
  <c r="O211"/>
  <c r="H211"/>
  <c r="B212"/>
  <c r="D212"/>
  <c r="O212"/>
  <c r="F212"/>
  <c r="G212"/>
  <c r="H212"/>
  <c r="B213"/>
  <c r="F213"/>
  <c r="G213"/>
  <c r="H213"/>
  <c r="D213"/>
  <c r="O213"/>
  <c r="B214"/>
  <c r="D214"/>
  <c r="O214"/>
  <c r="F214"/>
  <c r="G214"/>
  <c r="H214"/>
  <c r="B215"/>
  <c r="I14"/>
  <c r="E15"/>
  <c r="F215"/>
  <c r="G215"/>
  <c r="H215"/>
  <c r="B216"/>
  <c r="I215"/>
  <c r="D215"/>
  <c r="O215"/>
  <c r="E16"/>
  <c r="K15"/>
  <c r="L15"/>
  <c r="N15"/>
  <c r="M15"/>
  <c r="F216"/>
  <c r="G216"/>
  <c r="H216"/>
  <c r="B217"/>
  <c r="I216"/>
  <c r="D216"/>
  <c r="O216"/>
  <c r="E17"/>
  <c r="K16"/>
  <c r="L16"/>
  <c r="N16"/>
  <c r="M16"/>
  <c r="F217"/>
  <c r="G217"/>
  <c r="H217"/>
  <c r="B218"/>
  <c r="I217"/>
  <c r="D217"/>
  <c r="O217"/>
  <c r="E18"/>
  <c r="K17"/>
  <c r="L17"/>
  <c r="N17"/>
  <c r="M17"/>
  <c r="F218"/>
  <c r="G218"/>
  <c r="H218"/>
  <c r="B219"/>
  <c r="I218"/>
  <c r="D218"/>
  <c r="O218"/>
  <c r="E19"/>
  <c r="K18"/>
  <c r="L18"/>
  <c r="N18"/>
  <c r="M18"/>
  <c r="D219"/>
  <c r="O219"/>
  <c r="F219"/>
  <c r="G219"/>
  <c r="H219"/>
  <c r="B220"/>
  <c r="I219"/>
  <c r="E20"/>
  <c r="K19"/>
  <c r="L19"/>
  <c r="N19"/>
  <c r="M19"/>
  <c r="F220"/>
  <c r="G220"/>
  <c r="H220"/>
  <c r="B221"/>
  <c r="I220"/>
  <c r="D220"/>
  <c r="O220"/>
  <c r="E21"/>
  <c r="K20"/>
  <c r="L20"/>
  <c r="N20"/>
  <c r="M20"/>
  <c r="F221"/>
  <c r="G221"/>
  <c r="H221"/>
  <c r="B222"/>
  <c r="I221"/>
  <c r="D221"/>
  <c r="O221"/>
  <c r="E22"/>
  <c r="K21"/>
  <c r="L21"/>
  <c r="N21"/>
  <c r="M21"/>
  <c r="F222"/>
  <c r="G222"/>
  <c r="H222"/>
  <c r="B223"/>
  <c r="I222"/>
  <c r="D222"/>
  <c r="O222"/>
  <c r="E23"/>
  <c r="K22"/>
  <c r="L22"/>
  <c r="N22"/>
  <c r="M22"/>
  <c r="D223"/>
  <c r="O223"/>
  <c r="F223"/>
  <c r="G223"/>
  <c r="H223"/>
  <c r="B224"/>
  <c r="I223"/>
  <c r="E24"/>
  <c r="K23"/>
  <c r="L23"/>
  <c r="N23"/>
  <c r="M23"/>
  <c r="F224"/>
  <c r="G224"/>
  <c r="H224"/>
  <c r="B225"/>
  <c r="I224"/>
  <c r="D224"/>
  <c r="O224"/>
  <c r="E25"/>
  <c r="K24"/>
  <c r="L24"/>
  <c r="N24"/>
  <c r="M24"/>
  <c r="F225"/>
  <c r="G225"/>
  <c r="H225"/>
  <c r="B226"/>
  <c r="I225"/>
  <c r="D225"/>
  <c r="O225"/>
  <c r="E26"/>
  <c r="K25"/>
  <c r="L25"/>
  <c r="N25"/>
  <c r="M25"/>
  <c r="F226"/>
  <c r="G226"/>
  <c r="H226"/>
  <c r="B227"/>
  <c r="I226"/>
  <c r="D226"/>
  <c r="O226"/>
  <c r="E27"/>
  <c r="K26"/>
  <c r="L26"/>
  <c r="N26"/>
  <c r="M26"/>
  <c r="D227"/>
  <c r="O227"/>
  <c r="F227"/>
  <c r="G227"/>
  <c r="H227"/>
  <c r="B228"/>
  <c r="I227"/>
  <c r="E28"/>
  <c r="K27"/>
  <c r="L27"/>
  <c r="N27"/>
  <c r="M27"/>
  <c r="F228"/>
  <c r="G228"/>
  <c r="H228"/>
  <c r="B229"/>
  <c r="I228"/>
  <c r="D228"/>
  <c r="O228"/>
  <c r="E29"/>
  <c r="K28"/>
  <c r="L28"/>
  <c r="N28"/>
  <c r="M28"/>
  <c r="D229"/>
  <c r="O229"/>
  <c r="F229"/>
  <c r="G229"/>
  <c r="H229"/>
  <c r="B230"/>
  <c r="I229"/>
  <c r="E30"/>
  <c r="K29"/>
  <c r="L29"/>
  <c r="N29"/>
  <c r="M29"/>
  <c r="F230"/>
  <c r="G230"/>
  <c r="H230"/>
  <c r="B231"/>
  <c r="I230"/>
  <c r="D230"/>
  <c r="O230"/>
  <c r="E31"/>
  <c r="K30"/>
  <c r="L30"/>
  <c r="N30"/>
  <c r="M30"/>
  <c r="F231"/>
  <c r="G231"/>
  <c r="H231"/>
  <c r="B232"/>
  <c r="I231"/>
  <c r="D231"/>
  <c r="O231"/>
  <c r="E32"/>
  <c r="K31"/>
  <c r="L31"/>
  <c r="N31"/>
  <c r="M31"/>
  <c r="F232"/>
  <c r="G232"/>
  <c r="H232"/>
  <c r="B233"/>
  <c r="I232"/>
  <c r="D232"/>
  <c r="O232"/>
  <c r="E33"/>
  <c r="K32"/>
  <c r="L32"/>
  <c r="N32"/>
  <c r="M32"/>
  <c r="F233"/>
  <c r="G233"/>
  <c r="H233"/>
  <c r="B234"/>
  <c r="I233"/>
  <c r="D233"/>
  <c r="O233"/>
  <c r="E34"/>
  <c r="K33"/>
  <c r="L33"/>
  <c r="N33"/>
  <c r="M33"/>
  <c r="F234"/>
  <c r="G234"/>
  <c r="H234"/>
  <c r="B235"/>
  <c r="I234"/>
  <c r="D234"/>
  <c r="O234"/>
  <c r="E35"/>
  <c r="K34"/>
  <c r="L34"/>
  <c r="N34"/>
  <c r="M34"/>
  <c r="F235"/>
  <c r="G235"/>
  <c r="H235"/>
  <c r="B236"/>
  <c r="I235"/>
  <c r="D235"/>
  <c r="O235"/>
  <c r="E36"/>
  <c r="K35"/>
  <c r="L35"/>
  <c r="N35"/>
  <c r="M35"/>
  <c r="F236"/>
  <c r="G236"/>
  <c r="H236"/>
  <c r="B237"/>
  <c r="I236"/>
  <c r="D236"/>
  <c r="O236"/>
  <c r="E37"/>
  <c r="K36"/>
  <c r="L36"/>
  <c r="N36"/>
  <c r="M36"/>
  <c r="F237"/>
  <c r="G237"/>
  <c r="H237"/>
  <c r="B238"/>
  <c r="I237"/>
  <c r="D237"/>
  <c r="O237"/>
  <c r="E38"/>
  <c r="K37"/>
  <c r="L37"/>
  <c r="N37"/>
  <c r="M37"/>
  <c r="D238"/>
  <c r="O238"/>
  <c r="F238"/>
  <c r="G238"/>
  <c r="H238"/>
  <c r="B239"/>
  <c r="I238"/>
  <c r="E39"/>
  <c r="K38"/>
  <c r="L38"/>
  <c r="N38"/>
  <c r="M38"/>
  <c r="F239"/>
  <c r="G239"/>
  <c r="H239"/>
  <c r="B240"/>
  <c r="I239"/>
  <c r="D239"/>
  <c r="O239"/>
  <c r="E40"/>
  <c r="K39"/>
  <c r="L39"/>
  <c r="N39"/>
  <c r="M39"/>
  <c r="D240"/>
  <c r="O240"/>
  <c r="F240"/>
  <c r="G240"/>
  <c r="H240"/>
  <c r="B241"/>
  <c r="I240"/>
  <c r="E41"/>
  <c r="K40"/>
  <c r="L40"/>
  <c r="N40"/>
  <c r="M40"/>
  <c r="D241"/>
  <c r="O241"/>
  <c r="F241"/>
  <c r="G241"/>
  <c r="H241"/>
  <c r="B242"/>
  <c r="I241"/>
  <c r="E42"/>
  <c r="K41"/>
  <c r="L41"/>
  <c r="N41"/>
  <c r="M41"/>
  <c r="F242"/>
  <c r="G242"/>
  <c r="H242"/>
  <c r="B243"/>
  <c r="I242"/>
  <c r="D242"/>
  <c r="O242"/>
  <c r="E43"/>
  <c r="K42"/>
  <c r="L42"/>
  <c r="N42"/>
  <c r="M42"/>
  <c r="F243"/>
  <c r="G243"/>
  <c r="H243"/>
  <c r="B244"/>
  <c r="I243"/>
  <c r="D243"/>
  <c r="O243"/>
  <c r="E44"/>
  <c r="K43"/>
  <c r="L43"/>
  <c r="N43"/>
  <c r="M43"/>
  <c r="F244"/>
  <c r="G244"/>
  <c r="H244"/>
  <c r="B245"/>
  <c r="I244"/>
  <c r="D244"/>
  <c r="O244"/>
  <c r="E45"/>
  <c r="K44"/>
  <c r="L44"/>
  <c r="N44"/>
  <c r="M44"/>
  <c r="D245"/>
  <c r="O245"/>
  <c r="F245"/>
  <c r="G245"/>
  <c r="H245"/>
  <c r="B246"/>
  <c r="I245"/>
  <c r="E46"/>
  <c r="K45"/>
  <c r="L45"/>
  <c r="N45"/>
  <c r="M45"/>
  <c r="F246"/>
  <c r="G246"/>
  <c r="H246"/>
  <c r="B247"/>
  <c r="I246"/>
  <c r="D246"/>
  <c r="O246"/>
  <c r="E47"/>
  <c r="K46"/>
  <c r="L46"/>
  <c r="N46"/>
  <c r="M46"/>
  <c r="F247"/>
  <c r="G247"/>
  <c r="H247"/>
  <c r="B248"/>
  <c r="I247"/>
  <c r="D247"/>
  <c r="O247"/>
  <c r="E48"/>
  <c r="K47"/>
  <c r="L47"/>
  <c r="N47"/>
  <c r="M47"/>
  <c r="F248"/>
  <c r="G248"/>
  <c r="H248"/>
  <c r="B249"/>
  <c r="I248"/>
  <c r="D248"/>
  <c r="O248"/>
  <c r="E49"/>
  <c r="K48"/>
  <c r="L48"/>
  <c r="N48"/>
  <c r="M48"/>
  <c r="D249"/>
  <c r="O249"/>
  <c r="F249"/>
  <c r="G249"/>
  <c r="H249"/>
  <c r="B250"/>
  <c r="I249"/>
  <c r="E50"/>
  <c r="K49"/>
  <c r="L49"/>
  <c r="N49"/>
  <c r="M49"/>
  <c r="F250"/>
  <c r="G250"/>
  <c r="H250"/>
  <c r="B251"/>
  <c r="I250"/>
  <c r="D250"/>
  <c r="O250"/>
  <c r="E51"/>
  <c r="K50"/>
  <c r="L50"/>
  <c r="N50"/>
  <c r="M50"/>
  <c r="F251"/>
  <c r="G251"/>
  <c r="H251"/>
  <c r="B252"/>
  <c r="I251"/>
  <c r="D251"/>
  <c r="O251"/>
  <c r="E52"/>
  <c r="K51"/>
  <c r="L51"/>
  <c r="N51"/>
  <c r="M51"/>
  <c r="D252"/>
  <c r="O252"/>
  <c r="F252"/>
  <c r="G252"/>
  <c r="H252"/>
  <c r="B253"/>
  <c r="I252"/>
  <c r="E53"/>
  <c r="K52"/>
  <c r="L52"/>
  <c r="N52"/>
  <c r="M52"/>
  <c r="D253"/>
  <c r="O253"/>
  <c r="F253"/>
  <c r="G253"/>
  <c r="H253"/>
  <c r="B254"/>
  <c r="I253"/>
  <c r="E54"/>
  <c r="K53"/>
  <c r="L53"/>
  <c r="N53"/>
  <c r="M53"/>
  <c r="F254"/>
  <c r="G254"/>
  <c r="H254"/>
  <c r="B255"/>
  <c r="I254"/>
  <c r="D254"/>
  <c r="O254"/>
  <c r="E55"/>
  <c r="K54"/>
  <c r="L54"/>
  <c r="N54"/>
  <c r="M54"/>
  <c r="F255"/>
  <c r="G255"/>
  <c r="H255"/>
  <c r="B256"/>
  <c r="I255"/>
  <c r="D255"/>
  <c r="O255"/>
  <c r="E56"/>
  <c r="K55"/>
  <c r="L55"/>
  <c r="N55"/>
  <c r="M55"/>
  <c r="F256"/>
  <c r="G256"/>
  <c r="H256"/>
  <c r="B257"/>
  <c r="I256"/>
  <c r="D256"/>
  <c r="O256"/>
  <c r="E57"/>
  <c r="K56"/>
  <c r="L56"/>
  <c r="N56"/>
  <c r="M56"/>
  <c r="D257"/>
  <c r="O257"/>
  <c r="F257"/>
  <c r="G257"/>
  <c r="H257"/>
  <c r="B258"/>
  <c r="I257"/>
  <c r="E58"/>
  <c r="K57"/>
  <c r="L57"/>
  <c r="N57"/>
  <c r="M57"/>
  <c r="F258"/>
  <c r="G258"/>
  <c r="H258"/>
  <c r="B259"/>
  <c r="I258"/>
  <c r="D258"/>
  <c r="O258"/>
  <c r="E59"/>
  <c r="K58"/>
  <c r="L58"/>
  <c r="N58"/>
  <c r="M58"/>
  <c r="F259"/>
  <c r="G259"/>
  <c r="H259"/>
  <c r="B260"/>
  <c r="I259"/>
  <c r="D259"/>
  <c r="O259"/>
  <c r="E60"/>
  <c r="K59"/>
  <c r="L59"/>
  <c r="N59"/>
  <c r="M59"/>
  <c r="F260"/>
  <c r="G260"/>
  <c r="H260"/>
  <c r="B261"/>
  <c r="I260"/>
  <c r="D260"/>
  <c r="O260"/>
  <c r="E61"/>
  <c r="K60"/>
  <c r="L60"/>
  <c r="N60"/>
  <c r="M60"/>
  <c r="F261"/>
  <c r="G261"/>
  <c r="H261"/>
  <c r="B262"/>
  <c r="I261"/>
  <c r="D261"/>
  <c r="O261"/>
  <c r="E62"/>
  <c r="K61"/>
  <c r="L61"/>
  <c r="N61"/>
  <c r="M61"/>
  <c r="F262"/>
  <c r="G262"/>
  <c r="H262"/>
  <c r="B263"/>
  <c r="I262"/>
  <c r="D262"/>
  <c r="O262"/>
  <c r="E63"/>
  <c r="K62"/>
  <c r="L62"/>
  <c r="N62"/>
  <c r="M62"/>
  <c r="F263"/>
  <c r="G263"/>
  <c r="H263"/>
  <c r="B264"/>
  <c r="I263"/>
  <c r="D263"/>
  <c r="O263"/>
  <c r="E64"/>
  <c r="K63"/>
  <c r="L63"/>
  <c r="N63"/>
  <c r="M63"/>
  <c r="F264"/>
  <c r="G264"/>
  <c r="H264"/>
  <c r="B265"/>
  <c r="I264"/>
  <c r="D264"/>
  <c r="O264"/>
  <c r="E65"/>
  <c r="K64"/>
  <c r="L64"/>
  <c r="N64"/>
  <c r="M64"/>
  <c r="F265"/>
  <c r="G265"/>
  <c r="H265"/>
  <c r="B266"/>
  <c r="I265"/>
  <c r="D265"/>
  <c r="O265"/>
  <c r="E66"/>
  <c r="K65"/>
  <c r="L65"/>
  <c r="N65"/>
  <c r="M65"/>
  <c r="F266"/>
  <c r="G266"/>
  <c r="H266"/>
  <c r="B267"/>
  <c r="I266"/>
  <c r="D266"/>
  <c r="O266"/>
  <c r="E67"/>
  <c r="K66"/>
  <c r="L66"/>
  <c r="N66"/>
  <c r="M66"/>
  <c r="F267"/>
  <c r="G267"/>
  <c r="H267"/>
  <c r="B268"/>
  <c r="I267"/>
  <c r="D267"/>
  <c r="O267"/>
  <c r="E68"/>
  <c r="K67"/>
  <c r="L67"/>
  <c r="N67"/>
  <c r="M67"/>
  <c r="F268"/>
  <c r="G268"/>
  <c r="H268"/>
  <c r="B269"/>
  <c r="I268"/>
  <c r="D268"/>
  <c r="O268"/>
  <c r="E69"/>
  <c r="K68"/>
  <c r="L68"/>
  <c r="N68"/>
  <c r="M68"/>
  <c r="D269"/>
  <c r="O269"/>
  <c r="F269"/>
  <c r="G269"/>
  <c r="H269"/>
  <c r="B270"/>
  <c r="I269"/>
  <c r="E70"/>
  <c r="K69"/>
  <c r="L69"/>
  <c r="N69"/>
  <c r="M69"/>
  <c r="F270"/>
  <c r="G270"/>
  <c r="H270"/>
  <c r="B271"/>
  <c r="I270"/>
  <c r="D270"/>
  <c r="O270"/>
  <c r="E71"/>
  <c r="K70"/>
  <c r="L70"/>
  <c r="N70"/>
  <c r="M70"/>
  <c r="F271"/>
  <c r="G271"/>
  <c r="H271"/>
  <c r="B272"/>
  <c r="I271"/>
  <c r="D271"/>
  <c r="O271"/>
  <c r="E72"/>
  <c r="K71"/>
  <c r="L71"/>
  <c r="N71"/>
  <c r="M71"/>
  <c r="F272"/>
  <c r="G272"/>
  <c r="H272"/>
  <c r="B273"/>
  <c r="I272"/>
  <c r="D272"/>
  <c r="O272"/>
  <c r="E73"/>
  <c r="K72"/>
  <c r="L72"/>
  <c r="N72"/>
  <c r="M72"/>
  <c r="F273"/>
  <c r="G273"/>
  <c r="H273"/>
  <c r="B274"/>
  <c r="I273"/>
  <c r="D273"/>
  <c r="O273"/>
  <c r="E74"/>
  <c r="K73"/>
  <c r="L73"/>
  <c r="N73"/>
  <c r="M73"/>
  <c r="F274"/>
  <c r="G274"/>
  <c r="H274"/>
  <c r="B275"/>
  <c r="I274"/>
  <c r="D274"/>
  <c r="O274"/>
  <c r="E75"/>
  <c r="K74"/>
  <c r="L74"/>
  <c r="N74"/>
  <c r="M74"/>
  <c r="F275"/>
  <c r="G275"/>
  <c r="H275"/>
  <c r="B276"/>
  <c r="I275"/>
  <c r="D275"/>
  <c r="O275"/>
  <c r="E76"/>
  <c r="K75"/>
  <c r="L75"/>
  <c r="N75"/>
  <c r="M75"/>
  <c r="F276"/>
  <c r="G276"/>
  <c r="H276"/>
  <c r="B277"/>
  <c r="I276"/>
  <c r="D276"/>
  <c r="O276"/>
  <c r="E77"/>
  <c r="K76"/>
  <c r="L76"/>
  <c r="N76"/>
  <c r="M76"/>
  <c r="F277"/>
  <c r="G277"/>
  <c r="H277"/>
  <c r="B278"/>
  <c r="I277"/>
  <c r="D277"/>
  <c r="O277"/>
  <c r="E78"/>
  <c r="K77"/>
  <c r="L77"/>
  <c r="N77"/>
  <c r="M77"/>
  <c r="F278"/>
  <c r="G278"/>
  <c r="H278"/>
  <c r="B279"/>
  <c r="I278"/>
  <c r="D278"/>
  <c r="O278"/>
  <c r="E79"/>
  <c r="K78"/>
  <c r="L78"/>
  <c r="N78"/>
  <c r="M78"/>
  <c r="F279"/>
  <c r="G279"/>
  <c r="H279"/>
  <c r="B280"/>
  <c r="I279"/>
  <c r="D279"/>
  <c r="O279"/>
  <c r="E80"/>
  <c r="K79"/>
  <c r="L79"/>
  <c r="N79"/>
  <c r="M79"/>
  <c r="F280"/>
  <c r="G280"/>
  <c r="H280"/>
  <c r="B281"/>
  <c r="I280"/>
  <c r="D280"/>
  <c r="O280"/>
  <c r="E81"/>
  <c r="K80"/>
  <c r="L80"/>
  <c r="N80"/>
  <c r="M80"/>
  <c r="D281"/>
  <c r="O281"/>
  <c r="F281"/>
  <c r="G281"/>
  <c r="H281"/>
  <c r="B282"/>
  <c r="I281"/>
  <c r="E82"/>
  <c r="K81"/>
  <c r="L81"/>
  <c r="N81"/>
  <c r="M81"/>
  <c r="F282"/>
  <c r="G282"/>
  <c r="H282"/>
  <c r="B283"/>
  <c r="I282"/>
  <c r="D282"/>
  <c r="O282"/>
  <c r="E83"/>
  <c r="K82"/>
  <c r="L82"/>
  <c r="N82"/>
  <c r="M82"/>
  <c r="F283"/>
  <c r="G283"/>
  <c r="H283"/>
  <c r="B284"/>
  <c r="I283"/>
  <c r="D283"/>
  <c r="O283"/>
  <c r="E84"/>
  <c r="K83"/>
  <c r="L83"/>
  <c r="N83"/>
  <c r="M83"/>
  <c r="F284"/>
  <c r="G284"/>
  <c r="H284"/>
  <c r="B285"/>
  <c r="I284"/>
  <c r="D284"/>
  <c r="O284"/>
  <c r="E85"/>
  <c r="K84"/>
  <c r="L84"/>
  <c r="N84"/>
  <c r="M84"/>
  <c r="F285"/>
  <c r="G285"/>
  <c r="H285"/>
  <c r="B286"/>
  <c r="I285"/>
  <c r="D285"/>
  <c r="O285"/>
  <c r="E86"/>
  <c r="K85"/>
  <c r="L85"/>
  <c r="N85"/>
  <c r="M85"/>
  <c r="F286"/>
  <c r="G286"/>
  <c r="H286"/>
  <c r="B287"/>
  <c r="I286"/>
  <c r="D286"/>
  <c r="O286"/>
  <c r="E87"/>
  <c r="K86"/>
  <c r="L86"/>
  <c r="N86"/>
  <c r="M86"/>
  <c r="F287"/>
  <c r="G287"/>
  <c r="H287"/>
  <c r="B288"/>
  <c r="I287"/>
  <c r="D287"/>
  <c r="O287"/>
  <c r="E88"/>
  <c r="K87"/>
  <c r="L87"/>
  <c r="N87"/>
  <c r="M87"/>
  <c r="F288"/>
  <c r="G288"/>
  <c r="H288"/>
  <c r="B289"/>
  <c r="I288"/>
  <c r="D288"/>
  <c r="O288"/>
  <c r="E89"/>
  <c r="K88"/>
  <c r="L88"/>
  <c r="N88"/>
  <c r="M88"/>
  <c r="D289"/>
  <c r="O289"/>
  <c r="F289"/>
  <c r="G289"/>
  <c r="H289"/>
  <c r="B290"/>
  <c r="I289"/>
  <c r="E90"/>
  <c r="K89"/>
  <c r="L89"/>
  <c r="N89"/>
  <c r="M89"/>
  <c r="F290"/>
  <c r="G290"/>
  <c r="H290"/>
  <c r="B291"/>
  <c r="I290"/>
  <c r="D290"/>
  <c r="O290"/>
  <c r="E91"/>
  <c r="K90"/>
  <c r="L90"/>
  <c r="N90"/>
  <c r="M90"/>
  <c r="F291"/>
  <c r="G291"/>
  <c r="H291"/>
  <c r="B292"/>
  <c r="I291"/>
  <c r="D291"/>
  <c r="O291"/>
  <c r="E92"/>
  <c r="K91"/>
  <c r="L91"/>
  <c r="N91"/>
  <c r="M91"/>
  <c r="F292"/>
  <c r="G292"/>
  <c r="H292"/>
  <c r="B293"/>
  <c r="I292"/>
  <c r="D292"/>
  <c r="O292"/>
  <c r="E93"/>
  <c r="K92"/>
  <c r="L92"/>
  <c r="N92"/>
  <c r="M92"/>
  <c r="D293"/>
  <c r="O293"/>
  <c r="F293"/>
  <c r="G293"/>
  <c r="H293"/>
  <c r="B294"/>
  <c r="I293"/>
  <c r="E94"/>
  <c r="K93"/>
  <c r="L93"/>
  <c r="N93"/>
  <c r="M93"/>
  <c r="F294"/>
  <c r="G294"/>
  <c r="H294"/>
  <c r="B295"/>
  <c r="I294"/>
  <c r="D294"/>
  <c r="O294"/>
  <c r="E95"/>
  <c r="K94"/>
  <c r="L94"/>
  <c r="N94"/>
  <c r="M94"/>
  <c r="F295"/>
  <c r="G295"/>
  <c r="H295"/>
  <c r="B296"/>
  <c r="I295"/>
  <c r="D295"/>
  <c r="O295"/>
  <c r="E96"/>
  <c r="K95"/>
  <c r="L95"/>
  <c r="N95"/>
  <c r="M95"/>
  <c r="F296"/>
  <c r="G296"/>
  <c r="H296"/>
  <c r="B297"/>
  <c r="I296"/>
  <c r="D296"/>
  <c r="O296"/>
  <c r="E97"/>
  <c r="K96"/>
  <c r="L96"/>
  <c r="N96"/>
  <c r="M96"/>
  <c r="F297"/>
  <c r="G297"/>
  <c r="H297"/>
  <c r="B298"/>
  <c r="I297"/>
  <c r="D297"/>
  <c r="O297"/>
  <c r="E98"/>
  <c r="K97"/>
  <c r="L97"/>
  <c r="N97"/>
  <c r="M97"/>
  <c r="F298"/>
  <c r="G298"/>
  <c r="H298"/>
  <c r="B299"/>
  <c r="I298"/>
  <c r="D298"/>
  <c r="O298"/>
  <c r="E99"/>
  <c r="K98"/>
  <c r="L98"/>
  <c r="N98"/>
  <c r="M98"/>
  <c r="F299"/>
  <c r="G299"/>
  <c r="H299"/>
  <c r="B300"/>
  <c r="I299"/>
  <c r="D299"/>
  <c r="O299"/>
  <c r="E100"/>
  <c r="K99"/>
  <c r="L99"/>
  <c r="N99"/>
  <c r="M99"/>
  <c r="F300"/>
  <c r="G300"/>
  <c r="H300"/>
  <c r="B301"/>
  <c r="I300"/>
  <c r="D300"/>
  <c r="O300"/>
  <c r="E101"/>
  <c r="K100"/>
  <c r="L100"/>
  <c r="N100"/>
  <c r="M100"/>
  <c r="F301"/>
  <c r="G301"/>
  <c r="H301"/>
  <c r="B302"/>
  <c r="I301"/>
  <c r="D301"/>
  <c r="O301"/>
  <c r="E102"/>
  <c r="K101"/>
  <c r="L101"/>
  <c r="N101"/>
  <c r="M101"/>
  <c r="F302"/>
  <c r="G302"/>
  <c r="H302"/>
  <c r="B303"/>
  <c r="I302"/>
  <c r="D302"/>
  <c r="O302"/>
  <c r="E103"/>
  <c r="K102"/>
  <c r="L102"/>
  <c r="N102"/>
  <c r="M102"/>
  <c r="F303"/>
  <c r="G303"/>
  <c r="H303"/>
  <c r="B304"/>
  <c r="I303"/>
  <c r="D303"/>
  <c r="O303"/>
  <c r="E104"/>
  <c r="K103"/>
  <c r="L103"/>
  <c r="N103"/>
  <c r="M103"/>
  <c r="F304"/>
  <c r="G304"/>
  <c r="H304"/>
  <c r="B305"/>
  <c r="I304"/>
  <c r="D304"/>
  <c r="O304"/>
  <c r="E105"/>
  <c r="K104"/>
  <c r="L104"/>
  <c r="N104"/>
  <c r="M104"/>
  <c r="F305"/>
  <c r="G305"/>
  <c r="H305"/>
  <c r="B306"/>
  <c r="I305"/>
  <c r="D305"/>
  <c r="O305"/>
  <c r="E106"/>
  <c r="K105"/>
  <c r="L105"/>
  <c r="N105"/>
  <c r="M105"/>
  <c r="F306"/>
  <c r="G306"/>
  <c r="H306"/>
  <c r="B307"/>
  <c r="I306"/>
  <c r="D306"/>
  <c r="O306"/>
  <c r="E107"/>
  <c r="K106"/>
  <c r="L106"/>
  <c r="N106"/>
  <c r="M106"/>
  <c r="F307"/>
  <c r="G307"/>
  <c r="H307"/>
  <c r="B308"/>
  <c r="I307"/>
  <c r="D307"/>
  <c r="O307"/>
  <c r="E108"/>
  <c r="K107"/>
  <c r="L107"/>
  <c r="N107"/>
  <c r="M107"/>
  <c r="F308"/>
  <c r="G308"/>
  <c r="H308"/>
  <c r="B309"/>
  <c r="I308"/>
  <c r="D308"/>
  <c r="O308"/>
  <c r="E109"/>
  <c r="K108"/>
  <c r="L108"/>
  <c r="N108"/>
  <c r="M108"/>
  <c r="F309"/>
  <c r="G309"/>
  <c r="H309"/>
  <c r="B310"/>
  <c r="I309"/>
  <c r="D309"/>
  <c r="O309"/>
  <c r="E110"/>
  <c r="K109"/>
  <c r="L109"/>
  <c r="F310"/>
  <c r="G310"/>
  <c r="H310"/>
  <c r="B311"/>
  <c r="I310"/>
  <c r="D310"/>
  <c r="O310"/>
  <c r="N109"/>
  <c r="M109"/>
  <c r="E111"/>
  <c r="K110"/>
  <c r="L110"/>
  <c r="N110"/>
  <c r="M110"/>
  <c r="F311"/>
  <c r="G311"/>
  <c r="H311"/>
  <c r="B312"/>
  <c r="I311"/>
  <c r="D311"/>
  <c r="O311"/>
  <c r="I119"/>
  <c r="E112"/>
  <c r="K111"/>
  <c r="L111"/>
  <c r="F312"/>
  <c r="G312"/>
  <c r="H312"/>
  <c r="B313"/>
  <c r="I312"/>
  <c r="D312"/>
  <c r="O312"/>
  <c r="N111"/>
  <c r="M111"/>
  <c r="I120"/>
  <c r="E113"/>
  <c r="K112"/>
  <c r="L112"/>
  <c r="N112"/>
  <c r="M112"/>
  <c r="F313"/>
  <c r="G313"/>
  <c r="H313"/>
  <c r="B314"/>
  <c r="I313"/>
  <c r="D313"/>
  <c r="O313"/>
  <c r="I121"/>
  <c r="E114"/>
  <c r="K113"/>
  <c r="L113"/>
  <c r="F314"/>
  <c r="G314"/>
  <c r="H314"/>
  <c r="B315"/>
  <c r="I314"/>
  <c r="D314"/>
  <c r="O314"/>
  <c r="N113"/>
  <c r="M113"/>
  <c r="I122"/>
  <c r="E115"/>
  <c r="K114"/>
  <c r="L114"/>
  <c r="N114"/>
  <c r="M114"/>
  <c r="F315"/>
  <c r="G315"/>
  <c r="H315"/>
  <c r="B316"/>
  <c r="I315"/>
  <c r="D315"/>
  <c r="O315"/>
  <c r="I123"/>
  <c r="E116"/>
  <c r="K115"/>
  <c r="L115"/>
  <c r="N115"/>
  <c r="M115"/>
  <c r="F316"/>
  <c r="G316"/>
  <c r="H316"/>
  <c r="B317"/>
  <c r="I316"/>
  <c r="D316"/>
  <c r="O316"/>
  <c r="I124"/>
  <c r="E117"/>
  <c r="K116"/>
  <c r="L116"/>
  <c r="N116"/>
  <c r="M116"/>
  <c r="F317"/>
  <c r="G317"/>
  <c r="H317"/>
  <c r="B318"/>
  <c r="I317"/>
  <c r="D317"/>
  <c r="O317"/>
  <c r="I125"/>
  <c r="E118"/>
  <c r="K117"/>
  <c r="L117"/>
  <c r="F318"/>
  <c r="G318"/>
  <c r="H318"/>
  <c r="B319"/>
  <c r="I318"/>
  <c r="D318"/>
  <c r="O318"/>
  <c r="N117"/>
  <c r="M117"/>
  <c r="I126"/>
  <c r="E119"/>
  <c r="K118"/>
  <c r="L118"/>
  <c r="N118"/>
  <c r="M118"/>
  <c r="F319"/>
  <c r="G319"/>
  <c r="H319"/>
  <c r="B320"/>
  <c r="I319"/>
  <c r="D319"/>
  <c r="O319"/>
  <c r="I127"/>
  <c r="E120"/>
  <c r="K119"/>
  <c r="L119"/>
  <c r="N119"/>
  <c r="M119"/>
  <c r="F320"/>
  <c r="G320"/>
  <c r="H320"/>
  <c r="B321"/>
  <c r="I320"/>
  <c r="D320"/>
  <c r="O320"/>
  <c r="I128"/>
  <c r="E121"/>
  <c r="K120"/>
  <c r="L120"/>
  <c r="N120"/>
  <c r="M120"/>
  <c r="D321"/>
  <c r="O321"/>
  <c r="F321"/>
  <c r="G321"/>
  <c r="H321"/>
  <c r="B322"/>
  <c r="I321"/>
  <c r="I129"/>
  <c r="E122"/>
  <c r="K121"/>
  <c r="L121"/>
  <c r="F322"/>
  <c r="G322"/>
  <c r="H322"/>
  <c r="B323"/>
  <c r="I322"/>
  <c r="D322"/>
  <c r="O322"/>
  <c r="N121"/>
  <c r="M121"/>
  <c r="I130"/>
  <c r="E123"/>
  <c r="K122"/>
  <c r="L122"/>
  <c r="N122"/>
  <c r="M122"/>
  <c r="F323"/>
  <c r="G323"/>
  <c r="H323"/>
  <c r="B324"/>
  <c r="I323"/>
  <c r="D323"/>
  <c r="O323"/>
  <c r="I131"/>
  <c r="E124"/>
  <c r="K123"/>
  <c r="L123"/>
  <c r="N123"/>
  <c r="M123"/>
  <c r="F324"/>
  <c r="G324"/>
  <c r="H324"/>
  <c r="B325"/>
  <c r="I324"/>
  <c r="D324"/>
  <c r="O324"/>
  <c r="I132"/>
  <c r="E125"/>
  <c r="K124"/>
  <c r="L124"/>
  <c r="N124"/>
  <c r="M124"/>
  <c r="F325"/>
  <c r="G325"/>
  <c r="H325"/>
  <c r="B326"/>
  <c r="I325"/>
  <c r="D325"/>
  <c r="O325"/>
  <c r="I133"/>
  <c r="E126"/>
  <c r="K125"/>
  <c r="L125"/>
  <c r="F326"/>
  <c r="G326"/>
  <c r="H326"/>
  <c r="B327"/>
  <c r="I326"/>
  <c r="D326"/>
  <c r="O326"/>
  <c r="N125"/>
  <c r="M125"/>
  <c r="I134"/>
  <c r="E127"/>
  <c r="K126"/>
  <c r="L126"/>
  <c r="N126"/>
  <c r="M126"/>
  <c r="F327"/>
  <c r="G327"/>
  <c r="H327"/>
  <c r="B328"/>
  <c r="I327"/>
  <c r="D327"/>
  <c r="O327"/>
  <c r="I135"/>
  <c r="E128"/>
  <c r="K127"/>
  <c r="L127"/>
  <c r="N127"/>
  <c r="M127"/>
  <c r="F328"/>
  <c r="G328"/>
  <c r="H328"/>
  <c r="B329"/>
  <c r="I328"/>
  <c r="D328"/>
  <c r="O328"/>
  <c r="I136"/>
  <c r="E129"/>
  <c r="K128"/>
  <c r="L128"/>
  <c r="N128"/>
  <c r="M128"/>
  <c r="D329"/>
  <c r="O329"/>
  <c r="F329"/>
  <c r="G329"/>
  <c r="H329"/>
  <c r="B330"/>
  <c r="I329"/>
  <c r="I137"/>
  <c r="E130"/>
  <c r="K129"/>
  <c r="L129"/>
  <c r="F330"/>
  <c r="G330"/>
  <c r="H330"/>
  <c r="B331"/>
  <c r="I330"/>
  <c r="D330"/>
  <c r="O330"/>
  <c r="N129"/>
  <c r="M129"/>
  <c r="I138"/>
  <c r="E131"/>
  <c r="K130"/>
  <c r="L130"/>
  <c r="N130"/>
  <c r="M130"/>
  <c r="F331"/>
  <c r="G331"/>
  <c r="H331"/>
  <c r="B332"/>
  <c r="I331"/>
  <c r="D331"/>
  <c r="O331"/>
  <c r="I139"/>
  <c r="E132"/>
  <c r="K131"/>
  <c r="L131"/>
  <c r="N131"/>
  <c r="M131"/>
  <c r="F332"/>
  <c r="G332"/>
  <c r="H332"/>
  <c r="B333"/>
  <c r="I332"/>
  <c r="D332"/>
  <c r="O332"/>
  <c r="I140"/>
  <c r="E133"/>
  <c r="K132"/>
  <c r="L132"/>
  <c r="N132"/>
  <c r="M132"/>
  <c r="F333"/>
  <c r="G333"/>
  <c r="H333"/>
  <c r="B334"/>
  <c r="I333"/>
  <c r="D333"/>
  <c r="O333"/>
  <c r="I141"/>
  <c r="E134"/>
  <c r="K133"/>
  <c r="L133"/>
  <c r="F334"/>
  <c r="G334"/>
  <c r="H334"/>
  <c r="B335"/>
  <c r="I334"/>
  <c r="D334"/>
  <c r="O334"/>
  <c r="N133"/>
  <c r="M133"/>
  <c r="I142"/>
  <c r="E135"/>
  <c r="K134"/>
  <c r="L134"/>
  <c r="N134"/>
  <c r="M134"/>
  <c r="F335"/>
  <c r="G335"/>
  <c r="H335"/>
  <c r="B336"/>
  <c r="I335"/>
  <c r="D335"/>
  <c r="O335"/>
  <c r="I143"/>
  <c r="E136"/>
  <c r="K135"/>
  <c r="L135"/>
  <c r="N135"/>
  <c r="M135"/>
  <c r="F336"/>
  <c r="G336"/>
  <c r="H336"/>
  <c r="B337"/>
  <c r="I336"/>
  <c r="D336"/>
  <c r="O336"/>
  <c r="I144"/>
  <c r="E137"/>
  <c r="K136"/>
  <c r="L136"/>
  <c r="N136"/>
  <c r="M136"/>
  <c r="F337"/>
  <c r="G337"/>
  <c r="H337"/>
  <c r="B338"/>
  <c r="I337"/>
  <c r="D337"/>
  <c r="O337"/>
  <c r="I145"/>
  <c r="E138"/>
  <c r="K137"/>
  <c r="L137"/>
  <c r="F338"/>
  <c r="G338"/>
  <c r="H338"/>
  <c r="B339"/>
  <c r="I338"/>
  <c r="D338"/>
  <c r="O338"/>
  <c r="N137"/>
  <c r="M137"/>
  <c r="I146"/>
  <c r="E139"/>
  <c r="K138"/>
  <c r="L138"/>
  <c r="N138"/>
  <c r="M138"/>
  <c r="F339"/>
  <c r="G339"/>
  <c r="H339"/>
  <c r="B340"/>
  <c r="I339"/>
  <c r="D339"/>
  <c r="O339"/>
  <c r="I147"/>
  <c r="E140"/>
  <c r="K139"/>
  <c r="L139"/>
  <c r="N139"/>
  <c r="M139"/>
  <c r="F340"/>
  <c r="G340"/>
  <c r="H340"/>
  <c r="B341"/>
  <c r="I340"/>
  <c r="D340"/>
  <c r="O340"/>
  <c r="I148"/>
  <c r="E141"/>
  <c r="K140"/>
  <c r="L140"/>
  <c r="N140"/>
  <c r="M140"/>
  <c r="D341"/>
  <c r="O341"/>
  <c r="F341"/>
  <c r="G341"/>
  <c r="H341"/>
  <c r="B342"/>
  <c r="I341"/>
  <c r="I149"/>
  <c r="E142"/>
  <c r="K141"/>
  <c r="L141"/>
  <c r="F342"/>
  <c r="G342"/>
  <c r="H342"/>
  <c r="B343"/>
  <c r="I342"/>
  <c r="D342"/>
  <c r="O342"/>
  <c r="N141"/>
  <c r="M141"/>
  <c r="I150"/>
  <c r="E143"/>
  <c r="K142"/>
  <c r="L142"/>
  <c r="N142"/>
  <c r="M142"/>
  <c r="F343"/>
  <c r="G343"/>
  <c r="H343"/>
  <c r="B344"/>
  <c r="I343"/>
  <c r="D343"/>
  <c r="O343"/>
  <c r="I151"/>
  <c r="E144"/>
  <c r="K143"/>
  <c r="L143"/>
  <c r="N143"/>
  <c r="M143"/>
  <c r="F344"/>
  <c r="G344"/>
  <c r="H344"/>
  <c r="B345"/>
  <c r="I344"/>
  <c r="D344"/>
  <c r="O344"/>
  <c r="I152"/>
  <c r="E145"/>
  <c r="K144"/>
  <c r="L144"/>
  <c r="N144"/>
  <c r="M144"/>
  <c r="F345"/>
  <c r="G345"/>
  <c r="H345"/>
  <c r="B346"/>
  <c r="I345"/>
  <c r="D345"/>
  <c r="O345"/>
  <c r="I153"/>
  <c r="E146"/>
  <c r="K145"/>
  <c r="L145"/>
  <c r="F346"/>
  <c r="G346"/>
  <c r="H346"/>
  <c r="B347"/>
  <c r="I346"/>
  <c r="D346"/>
  <c r="O346"/>
  <c r="N145"/>
  <c r="M145"/>
  <c r="I154"/>
  <c r="E147"/>
  <c r="K146"/>
  <c r="L146"/>
  <c r="N146"/>
  <c r="M146"/>
  <c r="F347"/>
  <c r="G347"/>
  <c r="H347"/>
  <c r="B348"/>
  <c r="I347"/>
  <c r="D347"/>
  <c r="O347"/>
  <c r="I155"/>
  <c r="E148"/>
  <c r="K147"/>
  <c r="L147"/>
  <c r="N147"/>
  <c r="M147"/>
  <c r="F348"/>
  <c r="G348"/>
  <c r="H348"/>
  <c r="B349"/>
  <c r="I348"/>
  <c r="D348"/>
  <c r="O348"/>
  <c r="I156"/>
  <c r="E149"/>
  <c r="K148"/>
  <c r="L148"/>
  <c r="N148"/>
  <c r="M148"/>
  <c r="D349"/>
  <c r="O349"/>
  <c r="F349"/>
  <c r="G349"/>
  <c r="H349"/>
  <c r="B350"/>
  <c r="I349"/>
  <c r="I157"/>
  <c r="E150"/>
  <c r="K149"/>
  <c r="L149"/>
  <c r="F350"/>
  <c r="G350"/>
  <c r="H350"/>
  <c r="B351"/>
  <c r="I350"/>
  <c r="D350"/>
  <c r="O350"/>
  <c r="N149"/>
  <c r="M149"/>
  <c r="I158"/>
  <c r="E151"/>
  <c r="K150"/>
  <c r="L150"/>
  <c r="N150"/>
  <c r="M150"/>
  <c r="F351"/>
  <c r="G351"/>
  <c r="H351"/>
  <c r="B352"/>
  <c r="I351"/>
  <c r="D351"/>
  <c r="O351"/>
  <c r="I159"/>
  <c r="E152"/>
  <c r="K151"/>
  <c r="L151"/>
  <c r="N151"/>
  <c r="M151"/>
  <c r="F352"/>
  <c r="G352"/>
  <c r="H352"/>
  <c r="B353"/>
  <c r="I352"/>
  <c r="D352"/>
  <c r="O352"/>
  <c r="I160"/>
  <c r="E153"/>
  <c r="K152"/>
  <c r="L152"/>
  <c r="N152"/>
  <c r="M152"/>
  <c r="F353"/>
  <c r="G353"/>
  <c r="H353"/>
  <c r="B354"/>
  <c r="I353"/>
  <c r="D353"/>
  <c r="O353"/>
  <c r="I161"/>
  <c r="E154"/>
  <c r="K153"/>
  <c r="L153"/>
  <c r="F354"/>
  <c r="G354"/>
  <c r="H354"/>
  <c r="B355"/>
  <c r="I354"/>
  <c r="D354"/>
  <c r="O354"/>
  <c r="N153"/>
  <c r="M153"/>
  <c r="I162"/>
  <c r="E155"/>
  <c r="K154"/>
  <c r="L154"/>
  <c r="N154"/>
  <c r="M154"/>
  <c r="F355"/>
  <c r="G355"/>
  <c r="H355"/>
  <c r="B356"/>
  <c r="I355"/>
  <c r="D355"/>
  <c r="O355"/>
  <c r="I163"/>
  <c r="E156"/>
  <c r="K155"/>
  <c r="L155"/>
  <c r="N155"/>
  <c r="M155"/>
  <c r="F356"/>
  <c r="G356"/>
  <c r="H356"/>
  <c r="B357"/>
  <c r="I356"/>
  <c r="D356"/>
  <c r="O356"/>
  <c r="I164"/>
  <c r="E157"/>
  <c r="K156"/>
  <c r="L156"/>
  <c r="N156"/>
  <c r="M156"/>
  <c r="F357"/>
  <c r="G357"/>
  <c r="H357"/>
  <c r="B358"/>
  <c r="I357"/>
  <c r="D357"/>
  <c r="O357"/>
  <c r="I165"/>
  <c r="E158"/>
  <c r="K157"/>
  <c r="L157"/>
  <c r="F358"/>
  <c r="G358"/>
  <c r="H358"/>
  <c r="B359"/>
  <c r="I358"/>
  <c r="D358"/>
  <c r="O358"/>
  <c r="N157"/>
  <c r="M157"/>
  <c r="I166"/>
  <c r="E159"/>
  <c r="K158"/>
  <c r="L158"/>
  <c r="N158"/>
  <c r="M158"/>
  <c r="F359"/>
  <c r="G359"/>
  <c r="H359"/>
  <c r="B360"/>
  <c r="I359"/>
  <c r="D359"/>
  <c r="O359"/>
  <c r="I167"/>
  <c r="E160"/>
  <c r="K159"/>
  <c r="L159"/>
  <c r="N159"/>
  <c r="M159"/>
  <c r="F360"/>
  <c r="G360"/>
  <c r="H360"/>
  <c r="B361"/>
  <c r="I360"/>
  <c r="D360"/>
  <c r="O360"/>
  <c r="I168"/>
  <c r="E161"/>
  <c r="K160"/>
  <c r="L160"/>
  <c r="N160"/>
  <c r="M160"/>
  <c r="F361"/>
  <c r="G361"/>
  <c r="H361"/>
  <c r="B362"/>
  <c r="I361"/>
  <c r="D361"/>
  <c r="O361"/>
  <c r="I169"/>
  <c r="E162"/>
  <c r="K161"/>
  <c r="L161"/>
  <c r="F362"/>
  <c r="G362"/>
  <c r="H362"/>
  <c r="B363"/>
  <c r="I362"/>
  <c r="D362"/>
  <c r="O362"/>
  <c r="N161"/>
  <c r="M161"/>
  <c r="I170"/>
  <c r="E163"/>
  <c r="K162"/>
  <c r="L162"/>
  <c r="N162"/>
  <c r="M162"/>
  <c r="F363"/>
  <c r="G363"/>
  <c r="H363"/>
  <c r="B364"/>
  <c r="I363"/>
  <c r="D363"/>
  <c r="O363"/>
  <c r="I171"/>
  <c r="E164"/>
  <c r="K163"/>
  <c r="L163"/>
  <c r="N163"/>
  <c r="M163"/>
  <c r="F364"/>
  <c r="G364"/>
  <c r="H364"/>
  <c r="B365"/>
  <c r="I364"/>
  <c r="D364"/>
  <c r="O364"/>
  <c r="I172"/>
  <c r="E165"/>
  <c r="K164"/>
  <c r="L164"/>
  <c r="N164"/>
  <c r="M164"/>
  <c r="F365"/>
  <c r="G365"/>
  <c r="H365"/>
  <c r="B366"/>
  <c r="I365"/>
  <c r="D365"/>
  <c r="O365"/>
  <c r="I173"/>
  <c r="E166"/>
  <c r="K165"/>
  <c r="L165"/>
  <c r="F366"/>
  <c r="G366"/>
  <c r="H366"/>
  <c r="B367"/>
  <c r="I366"/>
  <c r="D366"/>
  <c r="O366"/>
  <c r="N165"/>
  <c r="M165"/>
  <c r="I174"/>
  <c r="E167"/>
  <c r="K166"/>
  <c r="L166"/>
  <c r="N166"/>
  <c r="M166"/>
  <c r="F367"/>
  <c r="G367"/>
  <c r="H367"/>
  <c r="B368"/>
  <c r="I367"/>
  <c r="D367"/>
  <c r="O367"/>
  <c r="I175"/>
  <c r="E168"/>
  <c r="K167"/>
  <c r="L167"/>
  <c r="N167"/>
  <c r="M167"/>
  <c r="F368"/>
  <c r="G368"/>
  <c r="H368"/>
  <c r="B369"/>
  <c r="I368"/>
  <c r="D368"/>
  <c r="O368"/>
  <c r="I176"/>
  <c r="E169"/>
  <c r="K168"/>
  <c r="L168"/>
  <c r="N168"/>
  <c r="M168"/>
  <c r="F369"/>
  <c r="G369"/>
  <c r="H369"/>
  <c r="B370"/>
  <c r="I369"/>
  <c r="D369"/>
  <c r="O369"/>
  <c r="I177"/>
  <c r="E170"/>
  <c r="K169"/>
  <c r="L169"/>
  <c r="F370"/>
  <c r="G370"/>
  <c r="H370"/>
  <c r="B371"/>
  <c r="I370"/>
  <c r="D370"/>
  <c r="O370"/>
  <c r="N169"/>
  <c r="M169"/>
  <c r="I178"/>
  <c r="E171"/>
  <c r="K170"/>
  <c r="L170"/>
  <c r="N170"/>
  <c r="M170"/>
  <c r="F371"/>
  <c r="G371"/>
  <c r="H371"/>
  <c r="B372"/>
  <c r="I371"/>
  <c r="D371"/>
  <c r="O371"/>
  <c r="I179"/>
  <c r="E172"/>
  <c r="K171"/>
  <c r="L171"/>
  <c r="N171"/>
  <c r="M171"/>
  <c r="D372"/>
  <c r="O372"/>
  <c r="F372"/>
  <c r="G372"/>
  <c r="H372"/>
  <c r="B373"/>
  <c r="I372"/>
  <c r="I180"/>
  <c r="E173"/>
  <c r="K172"/>
  <c r="L172"/>
  <c r="N172"/>
  <c r="M172"/>
  <c r="F373"/>
  <c r="G373"/>
  <c r="H373"/>
  <c r="B374"/>
  <c r="I373"/>
  <c r="D373"/>
  <c r="O373"/>
  <c r="I181"/>
  <c r="E174"/>
  <c r="K173"/>
  <c r="L173"/>
  <c r="F374"/>
  <c r="G374"/>
  <c r="H374"/>
  <c r="B375"/>
  <c r="I374"/>
  <c r="D374"/>
  <c r="O374"/>
  <c r="N173"/>
  <c r="M173"/>
  <c r="I182"/>
  <c r="E175"/>
  <c r="K174"/>
  <c r="L174"/>
  <c r="N174"/>
  <c r="M174"/>
  <c r="F375"/>
  <c r="G375"/>
  <c r="H375"/>
  <c r="B376"/>
  <c r="I375"/>
  <c r="D375"/>
  <c r="O375"/>
  <c r="I183"/>
  <c r="E176"/>
  <c r="K175"/>
  <c r="L175"/>
  <c r="N175"/>
  <c r="M175"/>
  <c r="F376"/>
  <c r="G376"/>
  <c r="H376"/>
  <c r="B377"/>
  <c r="I376"/>
  <c r="D376"/>
  <c r="O376"/>
  <c r="I184"/>
  <c r="E177"/>
  <c r="K176"/>
  <c r="L176"/>
  <c r="N176"/>
  <c r="M176"/>
  <c r="F377"/>
  <c r="G377"/>
  <c r="H377"/>
  <c r="B378"/>
  <c r="I377"/>
  <c r="D377"/>
  <c r="O377"/>
  <c r="I185"/>
  <c r="E178"/>
  <c r="K177"/>
  <c r="L177"/>
  <c r="F378"/>
  <c r="G378"/>
  <c r="H378"/>
  <c r="B379"/>
  <c r="I378"/>
  <c r="D378"/>
  <c r="O378"/>
  <c r="N177"/>
  <c r="M177"/>
  <c r="I186"/>
  <c r="E179"/>
  <c r="K178"/>
  <c r="L178"/>
  <c r="N178"/>
  <c r="M178"/>
  <c r="F379"/>
  <c r="G379"/>
  <c r="H379"/>
  <c r="B380"/>
  <c r="I379"/>
  <c r="D379"/>
  <c r="O379"/>
  <c r="I187"/>
  <c r="E180"/>
  <c r="K179"/>
  <c r="L179"/>
  <c r="N179"/>
  <c r="M179"/>
  <c r="F380"/>
  <c r="G380"/>
  <c r="H380"/>
  <c r="B381"/>
  <c r="I380"/>
  <c r="D380"/>
  <c r="O380"/>
  <c r="I188"/>
  <c r="E181"/>
  <c r="K180"/>
  <c r="L180"/>
  <c r="N180"/>
  <c r="M180"/>
  <c r="F381"/>
  <c r="G381"/>
  <c r="H381"/>
  <c r="B382"/>
  <c r="I381"/>
  <c r="D381"/>
  <c r="O381"/>
  <c r="I189"/>
  <c r="E182"/>
  <c r="K181"/>
  <c r="L181"/>
  <c r="F382"/>
  <c r="G382"/>
  <c r="H382"/>
  <c r="B383"/>
  <c r="I382"/>
  <c r="D382"/>
  <c r="O382"/>
  <c r="N181"/>
  <c r="M181"/>
  <c r="I190"/>
  <c r="E183"/>
  <c r="K182"/>
  <c r="L182"/>
  <c r="N182"/>
  <c r="M182"/>
  <c r="F383"/>
  <c r="G383"/>
  <c r="H383"/>
  <c r="B384"/>
  <c r="I383"/>
  <c r="D383"/>
  <c r="O383"/>
  <c r="I191"/>
  <c r="E184"/>
  <c r="K183"/>
  <c r="L183"/>
  <c r="N183"/>
  <c r="M183"/>
  <c r="D384"/>
  <c r="O384"/>
  <c r="F384"/>
  <c r="G384"/>
  <c r="H384"/>
  <c r="B385"/>
  <c r="I384"/>
  <c r="I192"/>
  <c r="E185"/>
  <c r="K184"/>
  <c r="L184"/>
  <c r="N184"/>
  <c r="M184"/>
  <c r="F385"/>
  <c r="G385"/>
  <c r="H385"/>
  <c r="B386"/>
  <c r="I385"/>
  <c r="D385"/>
  <c r="O385"/>
  <c r="I193"/>
  <c r="E186"/>
  <c r="K185"/>
  <c r="L185"/>
  <c r="F386"/>
  <c r="G386"/>
  <c r="H386"/>
  <c r="B387"/>
  <c r="I386"/>
  <c r="D386"/>
  <c r="O386"/>
  <c r="N185"/>
  <c r="M185"/>
  <c r="I194"/>
  <c r="E187"/>
  <c r="K186"/>
  <c r="L186"/>
  <c r="N186"/>
  <c r="M186"/>
  <c r="F387"/>
  <c r="G387"/>
  <c r="H387"/>
  <c r="B388"/>
  <c r="I387"/>
  <c r="D387"/>
  <c r="O387"/>
  <c r="I195"/>
  <c r="E188"/>
  <c r="K187"/>
  <c r="L187"/>
  <c r="N187"/>
  <c r="M187"/>
  <c r="F388"/>
  <c r="G388"/>
  <c r="H388"/>
  <c r="B389"/>
  <c r="I388"/>
  <c r="D388"/>
  <c r="O388"/>
  <c r="I196"/>
  <c r="E189"/>
  <c r="K188"/>
  <c r="L188"/>
  <c r="N188"/>
  <c r="M188"/>
  <c r="F389"/>
  <c r="G389"/>
  <c r="H389"/>
  <c r="B390"/>
  <c r="I389"/>
  <c r="D389"/>
  <c r="O389"/>
  <c r="I197"/>
  <c r="E190"/>
  <c r="K189"/>
  <c r="L189"/>
  <c r="F390"/>
  <c r="G390"/>
  <c r="H390"/>
  <c r="B391"/>
  <c r="I390"/>
  <c r="D390"/>
  <c r="O390"/>
  <c r="N189"/>
  <c r="M189"/>
  <c r="I198"/>
  <c r="E191"/>
  <c r="K190"/>
  <c r="L190"/>
  <c r="N190"/>
  <c r="M190"/>
  <c r="F391"/>
  <c r="G391"/>
  <c r="H391"/>
  <c r="B392"/>
  <c r="I391"/>
  <c r="D391"/>
  <c r="O391"/>
  <c r="I199"/>
  <c r="E192"/>
  <c r="K191"/>
  <c r="L191"/>
  <c r="N191"/>
  <c r="M191"/>
  <c r="D392"/>
  <c r="O392"/>
  <c r="F392"/>
  <c r="G392"/>
  <c r="H392"/>
  <c r="B393"/>
  <c r="I392"/>
  <c r="I200"/>
  <c r="E193"/>
  <c r="K192"/>
  <c r="L192"/>
  <c r="N192"/>
  <c r="M192"/>
  <c r="F393"/>
  <c r="G393"/>
  <c r="H393"/>
  <c r="B394"/>
  <c r="I393"/>
  <c r="D393"/>
  <c r="O393"/>
  <c r="I201"/>
  <c r="E194"/>
  <c r="K193"/>
  <c r="L193"/>
  <c r="F394"/>
  <c r="G394"/>
  <c r="H394"/>
  <c r="B395"/>
  <c r="I394"/>
  <c r="D394"/>
  <c r="O394"/>
  <c r="N193"/>
  <c r="M193"/>
  <c r="I202"/>
  <c r="E195"/>
  <c r="K194"/>
  <c r="L194"/>
  <c r="N194"/>
  <c r="M194"/>
  <c r="F395"/>
  <c r="G395"/>
  <c r="H395"/>
  <c r="B396"/>
  <c r="I395"/>
  <c r="D395"/>
  <c r="O395"/>
  <c r="I203"/>
  <c r="E196"/>
  <c r="K195"/>
  <c r="L195"/>
  <c r="N195"/>
  <c r="M195"/>
  <c r="F396"/>
  <c r="G396"/>
  <c r="H396"/>
  <c r="B397"/>
  <c r="I396"/>
  <c r="D396"/>
  <c r="O396"/>
  <c r="I204"/>
  <c r="E197"/>
  <c r="K196"/>
  <c r="L196"/>
  <c r="N196"/>
  <c r="M196"/>
  <c r="F397"/>
  <c r="G397"/>
  <c r="H397"/>
  <c r="B398"/>
  <c r="I397"/>
  <c r="D397"/>
  <c r="O397"/>
  <c r="I205"/>
  <c r="E198"/>
  <c r="K197"/>
  <c r="L197"/>
  <c r="F398"/>
  <c r="G398"/>
  <c r="H398"/>
  <c r="B399"/>
  <c r="I398"/>
  <c r="D398"/>
  <c r="O398"/>
  <c r="N197"/>
  <c r="M197"/>
  <c r="I206"/>
  <c r="E199"/>
  <c r="K198"/>
  <c r="L198"/>
  <c r="N198"/>
  <c r="M198"/>
  <c r="F399"/>
  <c r="G399"/>
  <c r="H399"/>
  <c r="B400"/>
  <c r="I399"/>
  <c r="D399"/>
  <c r="O399"/>
  <c r="I207"/>
  <c r="E200"/>
  <c r="K199"/>
  <c r="L199"/>
  <c r="N199"/>
  <c r="M199"/>
  <c r="F400"/>
  <c r="G400"/>
  <c r="H400"/>
  <c r="B401"/>
  <c r="I400"/>
  <c r="D400"/>
  <c r="O400"/>
  <c r="I208"/>
  <c r="E201"/>
  <c r="K200"/>
  <c r="L200"/>
  <c r="N200"/>
  <c r="M200"/>
  <c r="D401"/>
  <c r="O401"/>
  <c r="F401"/>
  <c r="G401"/>
  <c r="H401"/>
  <c r="B402"/>
  <c r="I401"/>
  <c r="I209"/>
  <c r="E202"/>
  <c r="K201"/>
  <c r="L201"/>
  <c r="F402"/>
  <c r="G402"/>
  <c r="H402"/>
  <c r="B403"/>
  <c r="I402"/>
  <c r="D402"/>
  <c r="O402"/>
  <c r="N201"/>
  <c r="M201"/>
  <c r="I210"/>
  <c r="E203"/>
  <c r="K202"/>
  <c r="L202"/>
  <c r="N202"/>
  <c r="M202"/>
  <c r="F403"/>
  <c r="G403"/>
  <c r="H403"/>
  <c r="B404"/>
  <c r="I403"/>
  <c r="D403"/>
  <c r="O403"/>
  <c r="I211"/>
  <c r="E204"/>
  <c r="K203"/>
  <c r="L203"/>
  <c r="N203"/>
  <c r="M203"/>
  <c r="F404"/>
  <c r="G404"/>
  <c r="H404"/>
  <c r="B405"/>
  <c r="I404"/>
  <c r="D404"/>
  <c r="O404"/>
  <c r="I212"/>
  <c r="E205"/>
  <c r="K204"/>
  <c r="L204"/>
  <c r="N204"/>
  <c r="M204"/>
  <c r="F405"/>
  <c r="G405"/>
  <c r="H405"/>
  <c r="B406"/>
  <c r="I405"/>
  <c r="D405"/>
  <c r="O405"/>
  <c r="I214"/>
  <c r="I213"/>
  <c r="E206"/>
  <c r="K205"/>
  <c r="L205"/>
  <c r="N205"/>
  <c r="M205"/>
  <c r="F406"/>
  <c r="G406"/>
  <c r="H406"/>
  <c r="B407"/>
  <c r="I406"/>
  <c r="D406"/>
  <c r="O406"/>
  <c r="E207"/>
  <c r="K206"/>
  <c r="L206"/>
  <c r="N206"/>
  <c r="M206"/>
  <c r="F407"/>
  <c r="G407"/>
  <c r="H407"/>
  <c r="B408"/>
  <c r="I407"/>
  <c r="D407"/>
  <c r="O407"/>
  <c r="E208"/>
  <c r="K207"/>
  <c r="L207"/>
  <c r="N207"/>
  <c r="M207"/>
  <c r="F408"/>
  <c r="G408"/>
  <c r="H408"/>
  <c r="B409"/>
  <c r="I408"/>
  <c r="D408"/>
  <c r="O408"/>
  <c r="E209"/>
  <c r="K208"/>
  <c r="L208"/>
  <c r="N208"/>
  <c r="M208"/>
  <c r="D409"/>
  <c r="O409"/>
  <c r="F409"/>
  <c r="G409"/>
  <c r="H409"/>
  <c r="B410"/>
  <c r="I409"/>
  <c r="E210"/>
  <c r="K209"/>
  <c r="L209"/>
  <c r="N209"/>
  <c r="M209"/>
  <c r="F410"/>
  <c r="G410"/>
  <c r="H410"/>
  <c r="B411"/>
  <c r="I410"/>
  <c r="D410"/>
  <c r="O410"/>
  <c r="E211"/>
  <c r="K210"/>
  <c r="L210"/>
  <c r="N210"/>
  <c r="M210"/>
  <c r="D411"/>
  <c r="O411"/>
  <c r="F411"/>
  <c r="G411"/>
  <c r="H411"/>
  <c r="B412"/>
  <c r="I411"/>
  <c r="E212"/>
  <c r="K211"/>
  <c r="L211"/>
  <c r="N211"/>
  <c r="M211"/>
  <c r="D412"/>
  <c r="O412"/>
  <c r="F412"/>
  <c r="G412"/>
  <c r="H412"/>
  <c r="B413"/>
  <c r="I412"/>
  <c r="E213"/>
  <c r="K212"/>
  <c r="L212"/>
  <c r="N212"/>
  <c r="M212"/>
  <c r="F413"/>
  <c r="G413"/>
  <c r="H413"/>
  <c r="B414"/>
  <c r="I413"/>
  <c r="D413"/>
  <c r="O413"/>
  <c r="E214"/>
  <c r="K213"/>
  <c r="L213"/>
  <c r="N213"/>
  <c r="M213"/>
  <c r="K214"/>
  <c r="L214"/>
  <c r="N214"/>
  <c r="M214"/>
  <c r="E215"/>
  <c r="F414"/>
  <c r="G414"/>
  <c r="H414"/>
  <c r="B415"/>
  <c r="I414"/>
  <c r="D414"/>
  <c r="O414"/>
  <c r="F415"/>
  <c r="G415"/>
  <c r="H415"/>
  <c r="B416"/>
  <c r="I415"/>
  <c r="K215"/>
  <c r="L215"/>
  <c r="N215"/>
  <c r="M215"/>
  <c r="E216"/>
  <c r="D415"/>
  <c r="O415"/>
  <c r="K216"/>
  <c r="L216"/>
  <c r="N216"/>
  <c r="M216"/>
  <c r="E217"/>
  <c r="F416"/>
  <c r="G416"/>
  <c r="H416"/>
  <c r="B417"/>
  <c r="I416"/>
  <c r="D416"/>
  <c r="O416"/>
  <c r="F417"/>
  <c r="G417"/>
  <c r="H417"/>
  <c r="B418"/>
  <c r="I417"/>
  <c r="K217"/>
  <c r="L217"/>
  <c r="N217"/>
  <c r="M217"/>
  <c r="E218"/>
  <c r="D417"/>
  <c r="O417"/>
  <c r="K218"/>
  <c r="L218"/>
  <c r="N218"/>
  <c r="M218"/>
  <c r="E219"/>
  <c r="F418"/>
  <c r="G418"/>
  <c r="H418"/>
  <c r="B419"/>
  <c r="I418"/>
  <c r="D418"/>
  <c r="O418"/>
  <c r="F419"/>
  <c r="G419"/>
  <c r="H419"/>
  <c r="B420"/>
  <c r="I419"/>
  <c r="K219"/>
  <c r="L219"/>
  <c r="N219"/>
  <c r="M219"/>
  <c r="E220"/>
  <c r="D419"/>
  <c r="O419"/>
  <c r="K220"/>
  <c r="L220"/>
  <c r="N220"/>
  <c r="M220"/>
  <c r="E221"/>
  <c r="F420"/>
  <c r="G420"/>
  <c r="H420"/>
  <c r="B421"/>
  <c r="I420"/>
  <c r="D420"/>
  <c r="O420"/>
  <c r="D421"/>
  <c r="O421"/>
  <c r="F421"/>
  <c r="G421"/>
  <c r="H421"/>
  <c r="B422"/>
  <c r="I421"/>
  <c r="K221"/>
  <c r="L221"/>
  <c r="N221"/>
  <c r="M221"/>
  <c r="E222"/>
  <c r="K222"/>
  <c r="L222"/>
  <c r="N222"/>
  <c r="M222"/>
  <c r="E223"/>
  <c r="F422"/>
  <c r="G422"/>
  <c r="H422"/>
  <c r="B423"/>
  <c r="I422"/>
  <c r="D422"/>
  <c r="O422"/>
  <c r="F423"/>
  <c r="G423"/>
  <c r="H423"/>
  <c r="B424"/>
  <c r="I423"/>
  <c r="K223"/>
  <c r="L223"/>
  <c r="N223"/>
  <c r="M223"/>
  <c r="E224"/>
  <c r="D423"/>
  <c r="O423"/>
  <c r="K224"/>
  <c r="L224"/>
  <c r="N224"/>
  <c r="M224"/>
  <c r="E225"/>
  <c r="F424"/>
  <c r="G424"/>
  <c r="H424"/>
  <c r="B425"/>
  <c r="I424"/>
  <c r="D424"/>
  <c r="O424"/>
  <c r="F425"/>
  <c r="G425"/>
  <c r="H425"/>
  <c r="B426"/>
  <c r="I425"/>
  <c r="K225"/>
  <c r="L225"/>
  <c r="N225"/>
  <c r="M225"/>
  <c r="E226"/>
  <c r="D425"/>
  <c r="O425"/>
  <c r="K226"/>
  <c r="L226"/>
  <c r="N226"/>
  <c r="M226"/>
  <c r="E227"/>
  <c r="F426"/>
  <c r="G426"/>
  <c r="H426"/>
  <c r="B427"/>
  <c r="I426"/>
  <c r="D426"/>
  <c r="O426"/>
  <c r="D427"/>
  <c r="O427"/>
  <c r="F427"/>
  <c r="G427"/>
  <c r="H427"/>
  <c r="B428"/>
  <c r="I427"/>
  <c r="K227"/>
  <c r="L227"/>
  <c r="N227"/>
  <c r="M227"/>
  <c r="E228"/>
  <c r="D428"/>
  <c r="O428"/>
  <c r="K228"/>
  <c r="L228"/>
  <c r="N228"/>
  <c r="M228"/>
  <c r="E229"/>
  <c r="F428"/>
  <c r="G428"/>
  <c r="H428"/>
  <c r="B429"/>
  <c r="I428"/>
  <c r="F429"/>
  <c r="G429"/>
  <c r="H429"/>
  <c r="B430"/>
  <c r="I429"/>
  <c r="K229"/>
  <c r="L229"/>
  <c r="N229"/>
  <c r="M229"/>
  <c r="E230"/>
  <c r="D429"/>
  <c r="O429"/>
  <c r="K230"/>
  <c r="L230"/>
  <c r="N230"/>
  <c r="M230"/>
  <c r="E231"/>
  <c r="F430"/>
  <c r="G430"/>
  <c r="H430"/>
  <c r="B431"/>
  <c r="I430"/>
  <c r="D430"/>
  <c r="O430"/>
  <c r="F431"/>
  <c r="G431"/>
  <c r="H431"/>
  <c r="B432"/>
  <c r="I431"/>
  <c r="K231"/>
  <c r="L231"/>
  <c r="N231"/>
  <c r="M231"/>
  <c r="E232"/>
  <c r="D431"/>
  <c r="O431"/>
  <c r="K232"/>
  <c r="L232"/>
  <c r="N232"/>
  <c r="M232"/>
  <c r="E233"/>
  <c r="F432"/>
  <c r="G432"/>
  <c r="H432"/>
  <c r="B433"/>
  <c r="I432"/>
  <c r="D432"/>
  <c r="O432"/>
  <c r="D433"/>
  <c r="O433"/>
  <c r="F433"/>
  <c r="G433"/>
  <c r="H433"/>
  <c r="B434"/>
  <c r="I433"/>
  <c r="K233"/>
  <c r="L233"/>
  <c r="N233"/>
  <c r="M233"/>
  <c r="E234"/>
  <c r="K234"/>
  <c r="L234"/>
  <c r="N234"/>
  <c r="M234"/>
  <c r="E235"/>
  <c r="F434"/>
  <c r="G434"/>
  <c r="H434"/>
  <c r="B435"/>
  <c r="I434"/>
  <c r="D434"/>
  <c r="O434"/>
  <c r="F435"/>
  <c r="G435"/>
  <c r="H435"/>
  <c r="B436"/>
  <c r="I435"/>
  <c r="K235"/>
  <c r="L235"/>
  <c r="N235"/>
  <c r="M235"/>
  <c r="E236"/>
  <c r="D435"/>
  <c r="O435"/>
  <c r="K236"/>
  <c r="L236"/>
  <c r="N236"/>
  <c r="M236"/>
  <c r="E237"/>
  <c r="F436"/>
  <c r="G436"/>
  <c r="H436"/>
  <c r="B437"/>
  <c r="I436"/>
  <c r="D436"/>
  <c r="O436"/>
  <c r="F437"/>
  <c r="G437"/>
  <c r="H437"/>
  <c r="B438"/>
  <c r="I437"/>
  <c r="K237"/>
  <c r="L237"/>
  <c r="N237"/>
  <c r="M237"/>
  <c r="E238"/>
  <c r="D437"/>
  <c r="O437"/>
  <c r="K238"/>
  <c r="L238"/>
  <c r="N238"/>
  <c r="M238"/>
  <c r="E239"/>
  <c r="F438"/>
  <c r="G438"/>
  <c r="H438"/>
  <c r="B439"/>
  <c r="I438"/>
  <c r="D438"/>
  <c r="O438"/>
  <c r="F439"/>
  <c r="G439"/>
  <c r="H439"/>
  <c r="B440"/>
  <c r="I439"/>
  <c r="K239"/>
  <c r="L239"/>
  <c r="N239"/>
  <c r="M239"/>
  <c r="E240"/>
  <c r="D439"/>
  <c r="O439"/>
  <c r="K240"/>
  <c r="L240"/>
  <c r="N240"/>
  <c r="M240"/>
  <c r="E241"/>
  <c r="F440"/>
  <c r="G440"/>
  <c r="H440"/>
  <c r="B441"/>
  <c r="I440"/>
  <c r="D440"/>
  <c r="O440"/>
  <c r="D441"/>
  <c r="O441"/>
  <c r="F441"/>
  <c r="G441"/>
  <c r="H441"/>
  <c r="B442"/>
  <c r="I441"/>
  <c r="K241"/>
  <c r="L241"/>
  <c r="N241"/>
  <c r="M241"/>
  <c r="E242"/>
  <c r="K242"/>
  <c r="L242"/>
  <c r="N242"/>
  <c r="M242"/>
  <c r="E243"/>
  <c r="F442"/>
  <c r="G442"/>
  <c r="H442"/>
  <c r="B443"/>
  <c r="I442"/>
  <c r="D442"/>
  <c r="O442"/>
  <c r="D443"/>
  <c r="O443"/>
  <c r="F443"/>
  <c r="G443"/>
  <c r="H443"/>
  <c r="B444"/>
  <c r="I443"/>
  <c r="K243"/>
  <c r="L243"/>
  <c r="N243"/>
  <c r="M243"/>
  <c r="E244"/>
  <c r="D444"/>
  <c r="O444"/>
  <c r="F444"/>
  <c r="G444"/>
  <c r="H444"/>
  <c r="B445"/>
  <c r="I444"/>
  <c r="K244"/>
  <c r="L244"/>
  <c r="N244"/>
  <c r="M244"/>
  <c r="E245"/>
  <c r="D445"/>
  <c r="O445"/>
  <c r="K245"/>
  <c r="L245"/>
  <c r="N245"/>
  <c r="M245"/>
  <c r="E246"/>
  <c r="F445"/>
  <c r="G445"/>
  <c r="H445"/>
  <c r="B446"/>
  <c r="I445"/>
  <c r="F446"/>
  <c r="G446"/>
  <c r="H446"/>
  <c r="B447"/>
  <c r="I446"/>
  <c r="K246"/>
  <c r="L246"/>
  <c r="N246"/>
  <c r="M246"/>
  <c r="E247"/>
  <c r="D446"/>
  <c r="O446"/>
  <c r="K247"/>
  <c r="L247"/>
  <c r="N247"/>
  <c r="M247"/>
  <c r="E248"/>
  <c r="F447"/>
  <c r="G447"/>
  <c r="H447"/>
  <c r="B448"/>
  <c r="I447"/>
  <c r="D447"/>
  <c r="O447"/>
  <c r="F448"/>
  <c r="G448"/>
  <c r="H448"/>
  <c r="B449"/>
  <c r="I448"/>
  <c r="K248"/>
  <c r="L248"/>
  <c r="N248"/>
  <c r="M248"/>
  <c r="E249"/>
  <c r="D448"/>
  <c r="O448"/>
  <c r="K249"/>
  <c r="L249"/>
  <c r="N249"/>
  <c r="M249"/>
  <c r="E250"/>
  <c r="F449"/>
  <c r="G449"/>
  <c r="H449"/>
  <c r="B450"/>
  <c r="I449"/>
  <c r="D449"/>
  <c r="O449"/>
  <c r="F450"/>
  <c r="G450"/>
  <c r="H450"/>
  <c r="B451"/>
  <c r="I450"/>
  <c r="K250"/>
  <c r="L250"/>
  <c r="N250"/>
  <c r="M250"/>
  <c r="E251"/>
  <c r="D450"/>
  <c r="O450"/>
  <c r="K251"/>
  <c r="L251"/>
  <c r="N251"/>
  <c r="M251"/>
  <c r="E252"/>
  <c r="F451"/>
  <c r="G451"/>
  <c r="H451"/>
  <c r="B452"/>
  <c r="I451"/>
  <c r="D451"/>
  <c r="O451"/>
  <c r="F452"/>
  <c r="G452"/>
  <c r="H452"/>
  <c r="B453"/>
  <c r="I452"/>
  <c r="K252"/>
  <c r="L252"/>
  <c r="N252"/>
  <c r="M252"/>
  <c r="E253"/>
  <c r="D452"/>
  <c r="O452"/>
  <c r="K253"/>
  <c r="L253"/>
  <c r="N253"/>
  <c r="M253"/>
  <c r="E254"/>
  <c r="F453"/>
  <c r="G453"/>
  <c r="H453"/>
  <c r="B454"/>
  <c r="I453"/>
  <c r="D453"/>
  <c r="O453"/>
  <c r="F454"/>
  <c r="G454"/>
  <c r="H454"/>
  <c r="B455"/>
  <c r="I454"/>
  <c r="K254"/>
  <c r="L254"/>
  <c r="N254"/>
  <c r="M254"/>
  <c r="E255"/>
  <c r="D454"/>
  <c r="O454"/>
  <c r="K255"/>
  <c r="L255"/>
  <c r="N255"/>
  <c r="M255"/>
  <c r="E256"/>
  <c r="F455"/>
  <c r="G455"/>
  <c r="H455"/>
  <c r="B456"/>
  <c r="I455"/>
  <c r="D455"/>
  <c r="O455"/>
  <c r="F456"/>
  <c r="G456"/>
  <c r="H456"/>
  <c r="B457"/>
  <c r="I456"/>
  <c r="K256"/>
  <c r="L256"/>
  <c r="N256"/>
  <c r="M256"/>
  <c r="E257"/>
  <c r="D456"/>
  <c r="O456"/>
  <c r="K257"/>
  <c r="L257"/>
  <c r="N257"/>
  <c r="M257"/>
  <c r="E258"/>
  <c r="F457"/>
  <c r="G457"/>
  <c r="H457"/>
  <c r="B458"/>
  <c r="I457"/>
  <c r="D457"/>
  <c r="O457"/>
  <c r="F458"/>
  <c r="G458"/>
  <c r="H458"/>
  <c r="B459"/>
  <c r="I458"/>
  <c r="K258"/>
  <c r="L258"/>
  <c r="N258"/>
  <c r="M258"/>
  <c r="E259"/>
  <c r="D458"/>
  <c r="O458"/>
  <c r="K259"/>
  <c r="L259"/>
  <c r="N259"/>
  <c r="M259"/>
  <c r="E260"/>
  <c r="F459"/>
  <c r="G459"/>
  <c r="H459"/>
  <c r="B460"/>
  <c r="I459"/>
  <c r="D459"/>
  <c r="O459"/>
  <c r="F460"/>
  <c r="G460"/>
  <c r="H460"/>
  <c r="B461"/>
  <c r="I460"/>
  <c r="K260"/>
  <c r="L260"/>
  <c r="N260"/>
  <c r="M260"/>
  <c r="E261"/>
  <c r="D460"/>
  <c r="O460"/>
  <c r="K261"/>
  <c r="L261"/>
  <c r="N261"/>
  <c r="M261"/>
  <c r="E262"/>
  <c r="F461"/>
  <c r="G461"/>
  <c r="H461"/>
  <c r="B462"/>
  <c r="I461"/>
  <c r="D461"/>
  <c r="O461"/>
  <c r="F462"/>
  <c r="G462"/>
  <c r="H462"/>
  <c r="B463"/>
  <c r="I462"/>
  <c r="K262"/>
  <c r="L262"/>
  <c r="N262"/>
  <c r="M262"/>
  <c r="E263"/>
  <c r="D462"/>
  <c r="O462"/>
  <c r="K263"/>
  <c r="L263"/>
  <c r="N263"/>
  <c r="M263"/>
  <c r="E264"/>
  <c r="F463"/>
  <c r="G463"/>
  <c r="H463"/>
  <c r="B464"/>
  <c r="I463"/>
  <c r="D463"/>
  <c r="O463"/>
  <c r="D464"/>
  <c r="O464"/>
  <c r="F464"/>
  <c r="G464"/>
  <c r="H464"/>
  <c r="B465"/>
  <c r="I464"/>
  <c r="K264"/>
  <c r="L264"/>
  <c r="N264"/>
  <c r="M264"/>
  <c r="E265"/>
  <c r="K265"/>
  <c r="L265"/>
  <c r="N265"/>
  <c r="M265"/>
  <c r="E266"/>
  <c r="F465"/>
  <c r="G465"/>
  <c r="H465"/>
  <c r="B466"/>
  <c r="I465"/>
  <c r="D465"/>
  <c r="O465"/>
  <c r="D466"/>
  <c r="O466"/>
  <c r="F466"/>
  <c r="G466"/>
  <c r="H466"/>
  <c r="B467"/>
  <c r="I466"/>
  <c r="K266"/>
  <c r="L266"/>
  <c r="N266"/>
  <c r="M266"/>
  <c r="E267"/>
  <c r="D467"/>
  <c r="O467"/>
  <c r="K267"/>
  <c r="L267"/>
  <c r="N267"/>
  <c r="M267"/>
  <c r="E268"/>
  <c r="F467"/>
  <c r="G467"/>
  <c r="H467"/>
  <c r="B468"/>
  <c r="I467"/>
  <c r="F468"/>
  <c r="G468"/>
  <c r="H468"/>
  <c r="B469"/>
  <c r="I468"/>
  <c r="K268"/>
  <c r="L268"/>
  <c r="N268"/>
  <c r="M268"/>
  <c r="E269"/>
  <c r="D468"/>
  <c r="O468"/>
  <c r="K269"/>
  <c r="L269"/>
  <c r="N269"/>
  <c r="M269"/>
  <c r="E270"/>
  <c r="F469"/>
  <c r="G469"/>
  <c r="H469"/>
  <c r="B470"/>
  <c r="I469"/>
  <c r="D469"/>
  <c r="O469"/>
  <c r="F470"/>
  <c r="G470"/>
  <c r="H470"/>
  <c r="B471"/>
  <c r="I470"/>
  <c r="K270"/>
  <c r="L270"/>
  <c r="N270"/>
  <c r="M270"/>
  <c r="E271"/>
  <c r="D470"/>
  <c r="O470"/>
  <c r="K271"/>
  <c r="L271"/>
  <c r="N271"/>
  <c r="M271"/>
  <c r="E272"/>
  <c r="F471"/>
  <c r="G471"/>
  <c r="H471"/>
  <c r="B472"/>
  <c r="I471"/>
  <c r="D471"/>
  <c r="O471"/>
  <c r="F472"/>
  <c r="G472"/>
  <c r="H472"/>
  <c r="B473"/>
  <c r="I472"/>
  <c r="K272"/>
  <c r="L272"/>
  <c r="N272"/>
  <c r="M272"/>
  <c r="E273"/>
  <c r="D472"/>
  <c r="O472"/>
  <c r="K273"/>
  <c r="L273"/>
  <c r="N273"/>
  <c r="M273"/>
  <c r="E274"/>
  <c r="F473"/>
  <c r="G473"/>
  <c r="H473"/>
  <c r="B474"/>
  <c r="I473"/>
  <c r="D473"/>
  <c r="O473"/>
  <c r="F474"/>
  <c r="G474"/>
  <c r="H474"/>
  <c r="B475"/>
  <c r="I474"/>
  <c r="K274"/>
  <c r="L274"/>
  <c r="N274"/>
  <c r="M274"/>
  <c r="E275"/>
  <c r="D474"/>
  <c r="O474"/>
  <c r="K275"/>
  <c r="L275"/>
  <c r="N275"/>
  <c r="M275"/>
  <c r="E276"/>
  <c r="F475"/>
  <c r="G475"/>
  <c r="H475"/>
  <c r="B476"/>
  <c r="I475"/>
  <c r="D475"/>
  <c r="O475"/>
  <c r="D476"/>
  <c r="O476"/>
  <c r="F476"/>
  <c r="G476"/>
  <c r="H476"/>
  <c r="B477"/>
  <c r="I476"/>
  <c r="K276"/>
  <c r="L276"/>
  <c r="N276"/>
  <c r="M276"/>
  <c r="E277"/>
  <c r="K277"/>
  <c r="L277"/>
  <c r="N277"/>
  <c r="M277"/>
  <c r="E278"/>
  <c r="F477"/>
  <c r="G477"/>
  <c r="H477"/>
  <c r="B478"/>
  <c r="I477"/>
  <c r="D477"/>
  <c r="O477"/>
  <c r="F478"/>
  <c r="G478"/>
  <c r="H478"/>
  <c r="B479"/>
  <c r="I478"/>
  <c r="K278"/>
  <c r="L278"/>
  <c r="N278"/>
  <c r="M278"/>
  <c r="E279"/>
  <c r="D478"/>
  <c r="O478"/>
  <c r="K279"/>
  <c r="L279"/>
  <c r="N279"/>
  <c r="M279"/>
  <c r="E280"/>
  <c r="F479"/>
  <c r="G479"/>
  <c r="H479"/>
  <c r="B480"/>
  <c r="I479"/>
  <c r="D479"/>
  <c r="O479"/>
  <c r="F480"/>
  <c r="G480"/>
  <c r="H480"/>
  <c r="B481"/>
  <c r="I480"/>
  <c r="K280"/>
  <c r="L280"/>
  <c r="N280"/>
  <c r="M280"/>
  <c r="E281"/>
  <c r="D480"/>
  <c r="O480"/>
  <c r="K281"/>
  <c r="L281"/>
  <c r="N281"/>
  <c r="M281"/>
  <c r="E282"/>
  <c r="F481"/>
  <c r="G481"/>
  <c r="H481"/>
  <c r="B482"/>
  <c r="I481"/>
  <c r="D481"/>
  <c r="O481"/>
  <c r="F482"/>
  <c r="G482"/>
  <c r="H482"/>
  <c r="B483"/>
  <c r="I482"/>
  <c r="K282"/>
  <c r="L282"/>
  <c r="N282"/>
  <c r="M282"/>
  <c r="E283"/>
  <c r="D482"/>
  <c r="O482"/>
  <c r="K283"/>
  <c r="L283"/>
  <c r="N283"/>
  <c r="M283"/>
  <c r="E284"/>
  <c r="F483"/>
  <c r="G483"/>
  <c r="H483"/>
  <c r="B484"/>
  <c r="I483"/>
  <c r="D483"/>
  <c r="O483"/>
  <c r="F484"/>
  <c r="G484"/>
  <c r="H484"/>
  <c r="B485"/>
  <c r="I484"/>
  <c r="K284"/>
  <c r="L284"/>
  <c r="N284"/>
  <c r="M284"/>
  <c r="E285"/>
  <c r="D484"/>
  <c r="O484"/>
  <c r="D485"/>
  <c r="O485"/>
  <c r="F485"/>
  <c r="G485"/>
  <c r="H485"/>
  <c r="B486"/>
  <c r="I485"/>
  <c r="K285"/>
  <c r="L285"/>
  <c r="N285"/>
  <c r="M285"/>
  <c r="E286"/>
  <c r="K286"/>
  <c r="L286"/>
  <c r="N286"/>
  <c r="M286"/>
  <c r="E287"/>
  <c r="F486"/>
  <c r="G486"/>
  <c r="H486"/>
  <c r="B487"/>
  <c r="I486"/>
  <c r="D486"/>
  <c r="O486"/>
  <c r="F487"/>
  <c r="G487"/>
  <c r="H487"/>
  <c r="B488"/>
  <c r="I487"/>
  <c r="K287"/>
  <c r="L287"/>
  <c r="N287"/>
  <c r="M287"/>
  <c r="E288"/>
  <c r="D487"/>
  <c r="O487"/>
  <c r="K288"/>
  <c r="L288"/>
  <c r="N288"/>
  <c r="M288"/>
  <c r="E289"/>
  <c r="F488"/>
  <c r="G488"/>
  <c r="H488"/>
  <c r="B489"/>
  <c r="I488"/>
  <c r="D488"/>
  <c r="O488"/>
  <c r="F489"/>
  <c r="G489"/>
  <c r="H489"/>
  <c r="B490"/>
  <c r="I489"/>
  <c r="K289"/>
  <c r="L289"/>
  <c r="N289"/>
  <c r="M289"/>
  <c r="E290"/>
  <c r="D489"/>
  <c r="O489"/>
  <c r="F490"/>
  <c r="G490"/>
  <c r="H490"/>
  <c r="B491"/>
  <c r="I490"/>
  <c r="K290"/>
  <c r="L290"/>
  <c r="N290"/>
  <c r="M290"/>
  <c r="E291"/>
  <c r="D490"/>
  <c r="O490"/>
  <c r="D491"/>
  <c r="O491"/>
  <c r="F491"/>
  <c r="G491"/>
  <c r="H491"/>
  <c r="B492"/>
  <c r="D492"/>
  <c r="O492"/>
  <c r="I491"/>
  <c r="K291"/>
  <c r="L291"/>
  <c r="N291"/>
  <c r="M291"/>
  <c r="E292"/>
  <c r="K292"/>
  <c r="L292"/>
  <c r="N292"/>
  <c r="M292"/>
  <c r="E293"/>
  <c r="F492"/>
  <c r="G492"/>
  <c r="H492"/>
  <c r="B493"/>
  <c r="I492"/>
  <c r="F493"/>
  <c r="G493"/>
  <c r="H493"/>
  <c r="B494"/>
  <c r="I493"/>
  <c r="K293"/>
  <c r="L293"/>
  <c r="N293"/>
  <c r="M293"/>
  <c r="E294"/>
  <c r="D493"/>
  <c r="O493"/>
  <c r="K294"/>
  <c r="L294"/>
  <c r="N294"/>
  <c r="M294"/>
  <c r="E295"/>
  <c r="F494"/>
  <c r="G494"/>
  <c r="H494"/>
  <c r="B495"/>
  <c r="I494"/>
  <c r="D494"/>
  <c r="O494"/>
  <c r="F495"/>
  <c r="G495"/>
  <c r="H495"/>
  <c r="B496"/>
  <c r="I495"/>
  <c r="K295"/>
  <c r="L295"/>
  <c r="N295"/>
  <c r="M295"/>
  <c r="E296"/>
  <c r="D495"/>
  <c r="O495"/>
  <c r="K296"/>
  <c r="L296"/>
  <c r="N296"/>
  <c r="M296"/>
  <c r="E297"/>
  <c r="F496"/>
  <c r="G496"/>
  <c r="H496"/>
  <c r="B497"/>
  <c r="I496"/>
  <c r="D496"/>
  <c r="O496"/>
  <c r="F497"/>
  <c r="G497"/>
  <c r="H497"/>
  <c r="B498"/>
  <c r="I497"/>
  <c r="K297"/>
  <c r="L297"/>
  <c r="N297"/>
  <c r="M297"/>
  <c r="E298"/>
  <c r="D497"/>
  <c r="O497"/>
  <c r="K298"/>
  <c r="L298"/>
  <c r="N298"/>
  <c r="M298"/>
  <c r="E299"/>
  <c r="F498"/>
  <c r="G498"/>
  <c r="H498"/>
  <c r="B499"/>
  <c r="I498"/>
  <c r="D498"/>
  <c r="O498"/>
  <c r="F499"/>
  <c r="G499"/>
  <c r="H499"/>
  <c r="B500"/>
  <c r="I499"/>
  <c r="K299"/>
  <c r="L299"/>
  <c r="N299"/>
  <c r="M299"/>
  <c r="E300"/>
  <c r="D499"/>
  <c r="O499"/>
  <c r="K300"/>
  <c r="L300"/>
  <c r="N300"/>
  <c r="M300"/>
  <c r="E301"/>
  <c r="F500"/>
  <c r="G500"/>
  <c r="H500"/>
  <c r="B501"/>
  <c r="I500"/>
  <c r="D500"/>
  <c r="O500"/>
  <c r="F501"/>
  <c r="G501"/>
  <c r="H501"/>
  <c r="B502"/>
  <c r="I501"/>
  <c r="D501"/>
  <c r="O501"/>
  <c r="K301"/>
  <c r="L301"/>
  <c r="N301"/>
  <c r="M301"/>
  <c r="E302"/>
  <c r="F502"/>
  <c r="G502"/>
  <c r="H502"/>
  <c r="B503"/>
  <c r="I502"/>
  <c r="K302"/>
  <c r="L302"/>
  <c r="N302"/>
  <c r="M302"/>
  <c r="E303"/>
  <c r="D502"/>
  <c r="O502"/>
  <c r="K303"/>
  <c r="L303"/>
  <c r="N303"/>
  <c r="M303"/>
  <c r="E304"/>
  <c r="F503"/>
  <c r="G503"/>
  <c r="H503"/>
  <c r="B504"/>
  <c r="I503"/>
  <c r="D503"/>
  <c r="O503"/>
  <c r="F504"/>
  <c r="G504"/>
  <c r="H504"/>
  <c r="B505"/>
  <c r="I504"/>
  <c r="K304"/>
  <c r="L304"/>
  <c r="N304"/>
  <c r="M304"/>
  <c r="E305"/>
  <c r="D504"/>
  <c r="O504"/>
  <c r="K305"/>
  <c r="L305"/>
  <c r="N305"/>
  <c r="M305"/>
  <c r="E306"/>
  <c r="F505"/>
  <c r="G505"/>
  <c r="H505"/>
  <c r="B506"/>
  <c r="I505"/>
  <c r="D505"/>
  <c r="O505"/>
  <c r="F506"/>
  <c r="G506"/>
  <c r="H506"/>
  <c r="B507"/>
  <c r="I506"/>
  <c r="K306"/>
  <c r="L306"/>
  <c r="N306"/>
  <c r="M306"/>
  <c r="E307"/>
  <c r="D506"/>
  <c r="O506"/>
  <c r="K307"/>
  <c r="L307"/>
  <c r="N307"/>
  <c r="M307"/>
  <c r="E308"/>
  <c r="F507"/>
  <c r="G507"/>
  <c r="H507"/>
  <c r="B508"/>
  <c r="I507"/>
  <c r="D507"/>
  <c r="O507"/>
  <c r="F508"/>
  <c r="G508"/>
  <c r="H508"/>
  <c r="B509"/>
  <c r="I508"/>
  <c r="K308"/>
  <c r="L308"/>
  <c r="N308"/>
  <c r="M308"/>
  <c r="E309"/>
  <c r="D508"/>
  <c r="O508"/>
  <c r="K309"/>
  <c r="L309"/>
  <c r="N309"/>
  <c r="M309"/>
  <c r="E310"/>
  <c r="F509"/>
  <c r="G509"/>
  <c r="H509"/>
  <c r="B510"/>
  <c r="I509"/>
  <c r="D509"/>
  <c r="O509"/>
  <c r="F510"/>
  <c r="G510"/>
  <c r="H510"/>
  <c r="B511"/>
  <c r="I510"/>
  <c r="K310"/>
  <c r="L310"/>
  <c r="N310"/>
  <c r="M310"/>
  <c r="E311"/>
  <c r="D510"/>
  <c r="O510"/>
  <c r="K311"/>
  <c r="L311"/>
  <c r="N311"/>
  <c r="M311"/>
  <c r="E312"/>
  <c r="F511"/>
  <c r="G511"/>
  <c r="H511"/>
  <c r="B512"/>
  <c r="I511"/>
  <c r="D511"/>
  <c r="O511"/>
  <c r="F512"/>
  <c r="G512"/>
  <c r="H512"/>
  <c r="B513"/>
  <c r="I512"/>
  <c r="K312"/>
  <c r="L312"/>
  <c r="N312"/>
  <c r="M312"/>
  <c r="E313"/>
  <c r="D512"/>
  <c r="O512"/>
  <c r="D513"/>
  <c r="O513"/>
  <c r="K313"/>
  <c r="L313"/>
  <c r="N313"/>
  <c r="M313"/>
  <c r="E314"/>
  <c r="F513"/>
  <c r="G513"/>
  <c r="H513"/>
  <c r="B514"/>
  <c r="I513"/>
  <c r="F514"/>
  <c r="G514"/>
  <c r="H514"/>
  <c r="I514"/>
  <c r="K314"/>
  <c r="L314"/>
  <c r="N314"/>
  <c r="M314"/>
  <c r="E315"/>
  <c r="D514"/>
  <c r="O514"/>
  <c r="K315"/>
  <c r="L315"/>
  <c r="N315"/>
  <c r="M315"/>
  <c r="E316"/>
  <c r="K316"/>
  <c r="L316"/>
  <c r="N316"/>
  <c r="M316"/>
  <c r="E317"/>
  <c r="K317"/>
  <c r="L317"/>
  <c r="N317"/>
  <c r="M317"/>
  <c r="E318"/>
  <c r="K318"/>
  <c r="L318"/>
  <c r="N318"/>
  <c r="M318"/>
  <c r="E319"/>
  <c r="K319"/>
  <c r="L319"/>
  <c r="N319"/>
  <c r="M319"/>
  <c r="E320"/>
  <c r="K320"/>
  <c r="L320"/>
  <c r="N320"/>
  <c r="M320"/>
  <c r="E321"/>
  <c r="K321"/>
  <c r="L321"/>
  <c r="N321"/>
  <c r="M321"/>
  <c r="E322"/>
  <c r="K322"/>
  <c r="L322"/>
  <c r="N322"/>
  <c r="M322"/>
  <c r="E323"/>
  <c r="K323"/>
  <c r="L323"/>
  <c r="N323"/>
  <c r="M323"/>
  <c r="E324"/>
  <c r="K324"/>
  <c r="L324"/>
  <c r="N324"/>
  <c r="M324"/>
  <c r="E325"/>
  <c r="K325"/>
  <c r="L325"/>
  <c r="N325"/>
  <c r="M325"/>
  <c r="E326"/>
  <c r="K326"/>
  <c r="L326"/>
  <c r="N326"/>
  <c r="M326"/>
  <c r="E327"/>
  <c r="K327"/>
  <c r="L327"/>
  <c r="N327"/>
  <c r="M327"/>
  <c r="E328"/>
  <c r="K328"/>
  <c r="L328"/>
  <c r="N328"/>
  <c r="M328"/>
  <c r="E329"/>
  <c r="K329"/>
  <c r="L329"/>
  <c r="N329"/>
  <c r="M329"/>
  <c r="E330"/>
  <c r="K330"/>
  <c r="L330"/>
  <c r="N330"/>
  <c r="M330"/>
  <c r="E331"/>
  <c r="K331"/>
  <c r="L331"/>
  <c r="N331"/>
  <c r="M331"/>
  <c r="E332"/>
  <c r="K332"/>
  <c r="L332"/>
  <c r="N332"/>
  <c r="M332"/>
  <c r="E333"/>
  <c r="K333"/>
  <c r="L333"/>
  <c r="N333"/>
  <c r="M333"/>
  <c r="E334"/>
  <c r="K334"/>
  <c r="L334"/>
  <c r="N334"/>
  <c r="M334"/>
  <c r="E335"/>
  <c r="K335"/>
  <c r="L335"/>
  <c r="N335"/>
  <c r="M335"/>
  <c r="E336"/>
  <c r="K336"/>
  <c r="L336"/>
  <c r="N336"/>
  <c r="M336"/>
  <c r="E337"/>
  <c r="K337"/>
  <c r="L337"/>
  <c r="N337"/>
  <c r="M337"/>
  <c r="E338"/>
  <c r="K338"/>
  <c r="L338"/>
  <c r="N338"/>
  <c r="M338"/>
  <c r="E339"/>
  <c r="K339"/>
  <c r="L339"/>
  <c r="N339"/>
  <c r="M339"/>
  <c r="E340"/>
  <c r="K340"/>
  <c r="L340"/>
  <c r="N340"/>
  <c r="M340"/>
  <c r="E341"/>
  <c r="K341"/>
  <c r="L341"/>
  <c r="N341"/>
  <c r="M341"/>
  <c r="E342"/>
  <c r="K342"/>
  <c r="L342"/>
  <c r="N342"/>
  <c r="M342"/>
  <c r="E343"/>
  <c r="K343"/>
  <c r="L343"/>
  <c r="N343"/>
  <c r="M343"/>
  <c r="E344"/>
  <c r="K344"/>
  <c r="L344"/>
  <c r="N344"/>
  <c r="M344"/>
  <c r="E345"/>
  <c r="K345"/>
  <c r="L345"/>
  <c r="N345"/>
  <c r="M345"/>
  <c r="E346"/>
  <c r="K346"/>
  <c r="L346"/>
  <c r="N346"/>
  <c r="M346"/>
  <c r="E347"/>
  <c r="K347"/>
  <c r="L347"/>
  <c r="N347"/>
  <c r="M347"/>
  <c r="E348"/>
  <c r="K348"/>
  <c r="L348"/>
  <c r="N348"/>
  <c r="M348"/>
  <c r="E349"/>
  <c r="K349"/>
  <c r="L349"/>
  <c r="N349"/>
  <c r="M349"/>
  <c r="E350"/>
  <c r="K350"/>
  <c r="L350"/>
  <c r="N350"/>
  <c r="M350"/>
  <c r="E351"/>
  <c r="K351"/>
  <c r="L351"/>
  <c r="N351"/>
  <c r="M351"/>
  <c r="E352"/>
  <c r="K352"/>
  <c r="L352"/>
  <c r="N352"/>
  <c r="M352"/>
  <c r="E353"/>
  <c r="K353"/>
  <c r="L353"/>
  <c r="N353"/>
  <c r="M353"/>
  <c r="E354"/>
  <c r="K354"/>
  <c r="L354"/>
  <c r="N354"/>
  <c r="M354"/>
  <c r="E355"/>
  <c r="K355"/>
  <c r="L355"/>
  <c r="N355"/>
  <c r="M355"/>
  <c r="E356"/>
  <c r="K356"/>
  <c r="L356"/>
  <c r="N356"/>
  <c r="M356"/>
  <c r="E357"/>
  <c r="K357"/>
  <c r="L357"/>
  <c r="N357"/>
  <c r="M357"/>
  <c r="E358"/>
  <c r="K358"/>
  <c r="L358"/>
  <c r="N358"/>
  <c r="M358"/>
  <c r="E359"/>
  <c r="K359"/>
  <c r="L359"/>
  <c r="N359"/>
  <c r="M359"/>
  <c r="E360"/>
  <c r="K360"/>
  <c r="L360"/>
  <c r="N360"/>
  <c r="M360"/>
  <c r="E361"/>
  <c r="K361"/>
  <c r="L361"/>
  <c r="N361"/>
  <c r="M361"/>
  <c r="E362"/>
  <c r="K362"/>
  <c r="L362"/>
  <c r="N362"/>
  <c r="M362"/>
  <c r="E363"/>
  <c r="K363"/>
  <c r="L363"/>
  <c r="N363"/>
  <c r="M363"/>
  <c r="E364"/>
  <c r="K364"/>
  <c r="L364"/>
  <c r="N364"/>
  <c r="M364"/>
  <c r="E365"/>
  <c r="K365"/>
  <c r="L365"/>
  <c r="N365"/>
  <c r="M365"/>
  <c r="E366"/>
  <c r="K366"/>
  <c r="L366"/>
  <c r="N366"/>
  <c r="M366"/>
  <c r="E367"/>
  <c r="K367"/>
  <c r="L367"/>
  <c r="N367"/>
  <c r="M367"/>
  <c r="E368"/>
  <c r="K368"/>
  <c r="L368"/>
  <c r="N368"/>
  <c r="M368"/>
  <c r="E369"/>
  <c r="K369"/>
  <c r="L369"/>
  <c r="N369"/>
  <c r="M369"/>
  <c r="E370"/>
  <c r="K370"/>
  <c r="L370"/>
  <c r="N370"/>
  <c r="M370"/>
  <c r="E371"/>
  <c r="K371"/>
  <c r="L371"/>
  <c r="N371"/>
  <c r="M371"/>
  <c r="E372"/>
  <c r="K372"/>
  <c r="L372"/>
  <c r="N372"/>
  <c r="M372"/>
  <c r="E373"/>
  <c r="K373"/>
  <c r="L373"/>
  <c r="N373"/>
  <c r="M373"/>
  <c r="E374"/>
  <c r="K374"/>
  <c r="L374"/>
  <c r="N374"/>
  <c r="M374"/>
  <c r="E375"/>
  <c r="K375"/>
  <c r="L375"/>
  <c r="N375"/>
  <c r="M375"/>
  <c r="E376"/>
  <c r="K376"/>
  <c r="L376"/>
  <c r="N376"/>
  <c r="M376"/>
  <c r="E377"/>
  <c r="K377"/>
  <c r="L377"/>
  <c r="N377"/>
  <c r="M377"/>
  <c r="E378"/>
  <c r="K378"/>
  <c r="L378"/>
  <c r="N378"/>
  <c r="M378"/>
  <c r="E379"/>
  <c r="K379"/>
  <c r="L379"/>
  <c r="N379"/>
  <c r="M379"/>
  <c r="E380"/>
  <c r="K380"/>
  <c r="L380"/>
  <c r="N380"/>
  <c r="M380"/>
  <c r="E381"/>
  <c r="K381"/>
  <c r="L381"/>
  <c r="N381"/>
  <c r="M381"/>
  <c r="E382"/>
  <c r="K382"/>
  <c r="L382"/>
  <c r="N382"/>
  <c r="M382"/>
  <c r="E383"/>
  <c r="K383"/>
  <c r="L383"/>
  <c r="N383"/>
  <c r="M383"/>
  <c r="E384"/>
  <c r="K384"/>
  <c r="L384"/>
  <c r="N384"/>
  <c r="M384"/>
  <c r="E385"/>
  <c r="K385"/>
  <c r="L385"/>
  <c r="N385"/>
  <c r="M385"/>
  <c r="E386"/>
  <c r="K386"/>
  <c r="L386"/>
  <c r="N386"/>
  <c r="M386"/>
  <c r="E387"/>
  <c r="K387"/>
  <c r="L387"/>
  <c r="N387"/>
  <c r="M387"/>
  <c r="E388"/>
  <c r="K388"/>
  <c r="L388"/>
  <c r="N388"/>
  <c r="M388"/>
  <c r="E389"/>
  <c r="K389"/>
  <c r="L389"/>
  <c r="N389"/>
  <c r="M389"/>
  <c r="E390"/>
  <c r="K390"/>
  <c r="L390"/>
  <c r="N390"/>
  <c r="M390"/>
  <c r="E391"/>
  <c r="K391"/>
  <c r="L391"/>
  <c r="N391"/>
  <c r="M391"/>
  <c r="E392"/>
  <c r="K392"/>
  <c r="L392"/>
  <c r="N392"/>
  <c r="M392"/>
  <c r="E393"/>
  <c r="K393"/>
  <c r="L393"/>
  <c r="N393"/>
  <c r="M393"/>
  <c r="E394"/>
  <c r="K394"/>
  <c r="L394"/>
  <c r="N394"/>
  <c r="M394"/>
  <c r="E395"/>
  <c r="K395"/>
  <c r="L395"/>
  <c r="N395"/>
  <c r="M395"/>
  <c r="E396"/>
  <c r="K396"/>
  <c r="L396"/>
  <c r="N396"/>
  <c r="M396"/>
  <c r="E397"/>
  <c r="K397"/>
  <c r="L397"/>
  <c r="N397"/>
  <c r="M397"/>
  <c r="E398"/>
  <c r="K398"/>
  <c r="L398"/>
  <c r="N398"/>
  <c r="M398"/>
  <c r="E399"/>
  <c r="K399"/>
  <c r="L399"/>
  <c r="N399"/>
  <c r="M399"/>
  <c r="E400"/>
  <c r="K400"/>
  <c r="L400"/>
  <c r="N400"/>
  <c r="M400"/>
  <c r="E401"/>
  <c r="K401"/>
  <c r="L401"/>
  <c r="N401"/>
  <c r="M401"/>
  <c r="E402"/>
  <c r="K402"/>
  <c r="L402"/>
  <c r="N402"/>
  <c r="M402"/>
  <c r="E403"/>
  <c r="K403"/>
  <c r="L403"/>
  <c r="N403"/>
  <c r="M403"/>
  <c r="E404"/>
  <c r="K404"/>
  <c r="L404"/>
  <c r="N404"/>
  <c r="M404"/>
  <c r="E405"/>
  <c r="K405"/>
  <c r="L405"/>
  <c r="N405"/>
  <c r="M405"/>
  <c r="E406"/>
  <c r="K406"/>
  <c r="L406"/>
  <c r="N406"/>
  <c r="M406"/>
  <c r="E407"/>
  <c r="K407"/>
  <c r="L407"/>
  <c r="N407"/>
  <c r="M407"/>
  <c r="E408"/>
  <c r="K408"/>
  <c r="L408"/>
  <c r="N408"/>
  <c r="M408"/>
  <c r="E409"/>
  <c r="K409"/>
  <c r="L409"/>
  <c r="N409"/>
  <c r="M409"/>
  <c r="E410"/>
  <c r="K410"/>
  <c r="L410"/>
  <c r="N410"/>
  <c r="M410"/>
  <c r="E411"/>
  <c r="K411"/>
  <c r="L411"/>
  <c r="N411"/>
  <c r="M411"/>
  <c r="E412"/>
  <c r="K412"/>
  <c r="L412"/>
  <c r="N412"/>
  <c r="M412"/>
  <c r="E413"/>
  <c r="K413"/>
  <c r="L413"/>
  <c r="N413"/>
  <c r="M413"/>
  <c r="E414"/>
  <c r="K414"/>
  <c r="L414"/>
  <c r="N414"/>
  <c r="M414"/>
  <c r="E415"/>
  <c r="K415"/>
  <c r="L415"/>
  <c r="N415"/>
  <c r="M415"/>
  <c r="E416"/>
  <c r="K416"/>
  <c r="L416"/>
  <c r="N416"/>
  <c r="M416"/>
  <c r="E417"/>
  <c r="K417"/>
  <c r="L417"/>
  <c r="N417"/>
  <c r="M417"/>
  <c r="E418"/>
  <c r="K418"/>
  <c r="L418"/>
  <c r="N418"/>
  <c r="M418"/>
  <c r="E419"/>
  <c r="K419"/>
  <c r="L419"/>
  <c r="N419"/>
  <c r="M419"/>
  <c r="E420"/>
  <c r="K420"/>
  <c r="L420"/>
  <c r="N420"/>
  <c r="M420"/>
  <c r="E421"/>
  <c r="K421"/>
  <c r="L421"/>
  <c r="N421"/>
  <c r="M421"/>
  <c r="E422"/>
  <c r="K422"/>
  <c r="L422"/>
  <c r="N422"/>
  <c r="M422"/>
  <c r="E423"/>
  <c r="K423"/>
  <c r="L423"/>
  <c r="N423"/>
  <c r="M423"/>
  <c r="E424"/>
  <c r="K424"/>
  <c r="L424"/>
  <c r="N424"/>
  <c r="M424"/>
  <c r="E425"/>
  <c r="K425"/>
  <c r="L425"/>
  <c r="N425"/>
  <c r="M425"/>
  <c r="E426"/>
  <c r="K426"/>
  <c r="L426"/>
  <c r="N426"/>
  <c r="M426"/>
  <c r="E427"/>
  <c r="K427"/>
  <c r="L427"/>
  <c r="N427"/>
  <c r="M427"/>
  <c r="E428"/>
  <c r="K428"/>
  <c r="L428"/>
  <c r="N428"/>
  <c r="M428"/>
  <c r="E429"/>
  <c r="K429"/>
  <c r="L429"/>
  <c r="N429"/>
  <c r="M429"/>
  <c r="E430"/>
  <c r="K430"/>
  <c r="L430"/>
  <c r="N430"/>
  <c r="M430"/>
  <c r="E431"/>
  <c r="K431"/>
  <c r="L431"/>
  <c r="N431"/>
  <c r="M431"/>
  <c r="E432"/>
  <c r="K432"/>
  <c r="L432"/>
  <c r="N432"/>
  <c r="M432"/>
  <c r="E433"/>
  <c r="K433"/>
  <c r="L433"/>
  <c r="N433"/>
  <c r="M433"/>
  <c r="E434"/>
  <c r="K434"/>
  <c r="L434"/>
  <c r="N434"/>
  <c r="M434"/>
  <c r="E435"/>
  <c r="K435"/>
  <c r="L435"/>
  <c r="N435"/>
  <c r="M435"/>
  <c r="E436"/>
  <c r="K436"/>
  <c r="L436"/>
  <c r="N436"/>
  <c r="M436"/>
  <c r="E437"/>
  <c r="K437"/>
  <c r="L437"/>
  <c r="N437"/>
  <c r="M437"/>
  <c r="E438"/>
  <c r="K438"/>
  <c r="L438"/>
  <c r="N438"/>
  <c r="M438"/>
  <c r="E439"/>
  <c r="K439"/>
  <c r="L439"/>
  <c r="N439"/>
  <c r="M439"/>
  <c r="E440"/>
  <c r="K440"/>
  <c r="L440"/>
  <c r="N440"/>
  <c r="M440"/>
  <c r="E441"/>
  <c r="K441"/>
  <c r="L441"/>
  <c r="N441"/>
  <c r="M441"/>
  <c r="E442"/>
  <c r="K442"/>
  <c r="L442"/>
  <c r="N442"/>
  <c r="M442"/>
  <c r="E443"/>
  <c r="K443"/>
  <c r="L443"/>
  <c r="N443"/>
  <c r="M443"/>
  <c r="E444"/>
  <c r="K444"/>
  <c r="L444"/>
  <c r="N444"/>
  <c r="M444"/>
  <c r="E445"/>
  <c r="K445"/>
  <c r="L445"/>
  <c r="N445"/>
  <c r="M445"/>
  <c r="E446"/>
  <c r="K446"/>
  <c r="L446"/>
  <c r="N446"/>
  <c r="M446"/>
  <c r="E447"/>
  <c r="K447"/>
  <c r="L447"/>
  <c r="N447"/>
  <c r="M447"/>
  <c r="E448"/>
  <c r="K448"/>
  <c r="L448"/>
  <c r="N448"/>
  <c r="M448"/>
  <c r="E449"/>
  <c r="K449"/>
  <c r="L449"/>
  <c r="N449"/>
  <c r="M449"/>
  <c r="E450"/>
  <c r="K450"/>
  <c r="L450"/>
  <c r="N450"/>
  <c r="M450"/>
  <c r="E451"/>
  <c r="K451"/>
  <c r="L451"/>
  <c r="N451"/>
  <c r="M451"/>
  <c r="E452"/>
  <c r="K452"/>
  <c r="L452"/>
  <c r="N452"/>
  <c r="M452"/>
  <c r="E453"/>
  <c r="K453"/>
  <c r="L453"/>
  <c r="N453"/>
  <c r="M453"/>
  <c r="E454"/>
  <c r="K454"/>
  <c r="L454"/>
  <c r="N454"/>
  <c r="M454"/>
  <c r="E455"/>
  <c r="K455"/>
  <c r="L455"/>
  <c r="N455"/>
  <c r="M455"/>
  <c r="E456"/>
  <c r="K456"/>
  <c r="L456"/>
  <c r="N456"/>
  <c r="M456"/>
  <c r="E457"/>
  <c r="K457"/>
  <c r="L457"/>
  <c r="N457"/>
  <c r="M457"/>
  <c r="E458"/>
  <c r="K458"/>
  <c r="L458"/>
  <c r="N458"/>
  <c r="M458"/>
  <c r="E459"/>
  <c r="K459"/>
  <c r="L459"/>
  <c r="N459"/>
  <c r="M459"/>
  <c r="E460"/>
  <c r="K460"/>
  <c r="L460"/>
  <c r="N460"/>
  <c r="M460"/>
  <c r="E461"/>
  <c r="K461"/>
  <c r="L461"/>
  <c r="N461"/>
  <c r="M461"/>
  <c r="E462"/>
  <c r="K462"/>
  <c r="L462"/>
  <c r="N462"/>
  <c r="M462"/>
  <c r="E463"/>
  <c r="K463"/>
  <c r="L463"/>
  <c r="N463"/>
  <c r="M463"/>
  <c r="E464"/>
  <c r="K464"/>
  <c r="L464"/>
  <c r="N464"/>
  <c r="M464"/>
  <c r="E465"/>
  <c r="K465"/>
  <c r="L465"/>
  <c r="N465"/>
  <c r="M465"/>
  <c r="E466"/>
  <c r="K466"/>
  <c r="L466"/>
  <c r="N466"/>
  <c r="M466"/>
  <c r="E467"/>
  <c r="K467"/>
  <c r="L467"/>
  <c r="N467"/>
  <c r="M467"/>
  <c r="E468"/>
  <c r="K468"/>
  <c r="L468"/>
  <c r="N468"/>
  <c r="M468"/>
  <c r="E469"/>
  <c r="K469"/>
  <c r="L469"/>
  <c r="N469"/>
  <c r="M469"/>
  <c r="E470"/>
  <c r="K470"/>
  <c r="L470"/>
  <c r="N470"/>
  <c r="M470"/>
  <c r="E471"/>
  <c r="K471"/>
  <c r="L471"/>
  <c r="N471"/>
  <c r="M471"/>
  <c r="E472"/>
  <c r="K472"/>
  <c r="L472"/>
  <c r="N472"/>
  <c r="M472"/>
  <c r="E473"/>
  <c r="K473"/>
  <c r="L473"/>
  <c r="N473"/>
  <c r="M473"/>
  <c r="E474"/>
  <c r="K474"/>
  <c r="L474"/>
  <c r="N474"/>
  <c r="M474"/>
  <c r="E475"/>
  <c r="K475"/>
  <c r="L475"/>
  <c r="N475"/>
  <c r="M475"/>
  <c r="E476"/>
  <c r="K476"/>
  <c r="L476"/>
  <c r="N476"/>
  <c r="M476"/>
  <c r="E477"/>
  <c r="K477"/>
  <c r="L477"/>
  <c r="N477"/>
  <c r="M477"/>
  <c r="E478"/>
  <c r="K478"/>
  <c r="L478"/>
  <c r="N478"/>
  <c r="M478"/>
  <c r="E479"/>
  <c r="K479"/>
  <c r="L479"/>
  <c r="N479"/>
  <c r="M479"/>
  <c r="E480"/>
  <c r="K480"/>
  <c r="L480"/>
  <c r="N480"/>
  <c r="M480"/>
  <c r="E481"/>
  <c r="K481"/>
  <c r="L481"/>
  <c r="N481"/>
  <c r="M481"/>
  <c r="E482"/>
  <c r="K482"/>
  <c r="L482"/>
  <c r="N482"/>
  <c r="M482"/>
  <c r="E483"/>
  <c r="K483"/>
  <c r="L483"/>
  <c r="N483"/>
  <c r="M483"/>
  <c r="E484"/>
  <c r="K484"/>
  <c r="L484"/>
  <c r="N484"/>
  <c r="M484"/>
  <c r="E485"/>
  <c r="K485"/>
  <c r="L485"/>
  <c r="N485"/>
  <c r="M485"/>
  <c r="E486"/>
  <c r="K486"/>
  <c r="L486"/>
  <c r="N486"/>
  <c r="M486"/>
  <c r="E487"/>
  <c r="K487"/>
  <c r="L487"/>
  <c r="N487"/>
  <c r="M487"/>
  <c r="E488"/>
  <c r="K488"/>
  <c r="L488"/>
  <c r="N488"/>
  <c r="M488"/>
  <c r="E489"/>
  <c r="K489"/>
  <c r="L489"/>
  <c r="N489"/>
  <c r="M489"/>
  <c r="E490"/>
  <c r="K490"/>
  <c r="L490"/>
  <c r="N490"/>
  <c r="M490"/>
  <c r="E491"/>
  <c r="K491"/>
  <c r="L491"/>
  <c r="N491"/>
  <c r="M491"/>
  <c r="E492"/>
  <c r="K492"/>
  <c r="L492"/>
  <c r="N492"/>
  <c r="M492"/>
  <c r="E493"/>
  <c r="K493"/>
  <c r="L493"/>
  <c r="N493"/>
  <c r="M493"/>
  <c r="E494"/>
  <c r="K494"/>
  <c r="L494"/>
  <c r="N494"/>
  <c r="M494"/>
  <c r="E495"/>
  <c r="K495"/>
  <c r="L495"/>
  <c r="N495"/>
  <c r="M495"/>
  <c r="E496"/>
  <c r="K496"/>
  <c r="L496"/>
  <c r="N496"/>
  <c r="M496"/>
  <c r="E497"/>
  <c r="K497"/>
  <c r="L497"/>
  <c r="N497"/>
  <c r="M497"/>
  <c r="E498"/>
  <c r="K498"/>
  <c r="L498"/>
  <c r="N498"/>
  <c r="M498"/>
  <c r="E499"/>
  <c r="K499"/>
  <c r="L499"/>
  <c r="N499"/>
  <c r="M499"/>
  <c r="E500"/>
  <c r="K500"/>
  <c r="L500"/>
  <c r="N500"/>
  <c r="M500"/>
  <c r="E501"/>
  <c r="K501"/>
  <c r="L501"/>
  <c r="N501"/>
  <c r="M501"/>
  <c r="E502"/>
  <c r="K502"/>
  <c r="L502"/>
  <c r="N502"/>
  <c r="M502"/>
  <c r="E503"/>
  <c r="K503"/>
  <c r="L503"/>
  <c r="N503"/>
  <c r="M503"/>
  <c r="E504"/>
  <c r="K504"/>
  <c r="L504"/>
  <c r="N504"/>
  <c r="M504"/>
  <c r="E505"/>
  <c r="K505"/>
  <c r="L505"/>
  <c r="N505"/>
  <c r="M505"/>
  <c r="E506"/>
  <c r="K506"/>
  <c r="L506"/>
  <c r="N506"/>
  <c r="M506"/>
  <c r="E507"/>
  <c r="K507"/>
  <c r="L507"/>
  <c r="N507"/>
  <c r="M507"/>
  <c r="E508"/>
  <c r="K508"/>
  <c r="L508"/>
  <c r="N508"/>
  <c r="M508"/>
  <c r="E509"/>
  <c r="K509"/>
  <c r="L509"/>
  <c r="N509"/>
  <c r="M509"/>
  <c r="E510"/>
  <c r="K510"/>
  <c r="L510"/>
  <c r="N510"/>
  <c r="M510"/>
  <c r="E511"/>
  <c r="K511"/>
  <c r="L511"/>
  <c r="N511"/>
  <c r="M511"/>
  <c r="E512"/>
  <c r="K512"/>
  <c r="L512"/>
  <c r="N512"/>
  <c r="M512"/>
  <c r="E513"/>
  <c r="K513"/>
  <c r="L513"/>
  <c r="N513"/>
  <c r="M513"/>
  <c r="E514"/>
  <c r="K514"/>
  <c r="L514"/>
  <c r="N514"/>
  <c r="M514"/>
</calcChain>
</file>

<file path=xl/sharedStrings.xml><?xml version="1.0" encoding="utf-8"?>
<sst xmlns="http://schemas.openxmlformats.org/spreadsheetml/2006/main" count="52" uniqueCount="47">
  <si>
    <t>Muzzle Velocity (ft/s):</t>
  </si>
  <si>
    <t>unitless</t>
  </si>
  <si>
    <t>Time</t>
  </si>
  <si>
    <t>s</t>
  </si>
  <si>
    <t>ft</t>
  </si>
  <si>
    <t>N</t>
  </si>
  <si>
    <t>Diameter of Spherical Projectile (inches):</t>
  </si>
  <si>
    <t>Density of Spherical Projectile (kg/m^3):</t>
  </si>
  <si>
    <t>m/s^2</t>
  </si>
  <si>
    <t>m</t>
  </si>
  <si>
    <t>Acceleration due to Gravity (m/s^2):</t>
  </si>
  <si>
    <t>inches</t>
  </si>
  <si>
    <t>Approximation of Spherical Projectile Flight Values Versus Time</t>
  </si>
  <si>
    <t>User Controlled Variables</t>
  </si>
  <si>
    <t>J</t>
  </si>
  <si>
    <t>Air Density (kg/m^3)</t>
  </si>
  <si>
    <t>Mass of Projectile (kg)</t>
  </si>
  <si>
    <t>Initial Projectile Velocity (m/s)</t>
  </si>
  <si>
    <t xml:space="preserve">Maximum Height </t>
  </si>
  <si>
    <t>Projectile Velocity (m/s)</t>
  </si>
  <si>
    <r>
      <t>V</t>
    </r>
    <r>
      <rPr>
        <b/>
        <sz val="8"/>
        <color indexed="8"/>
        <rFont val="Calibri"/>
        <family val="2"/>
      </rPr>
      <t>x</t>
    </r>
  </si>
  <si>
    <r>
      <t>V</t>
    </r>
    <r>
      <rPr>
        <b/>
        <sz val="8"/>
        <color indexed="8"/>
        <rFont val="Calibri"/>
        <family val="2"/>
      </rPr>
      <t>y</t>
    </r>
  </si>
  <si>
    <r>
      <t>D</t>
    </r>
    <r>
      <rPr>
        <b/>
        <sz val="8"/>
        <color indexed="8"/>
        <rFont val="Calibri"/>
        <family val="2"/>
      </rPr>
      <t>x</t>
    </r>
  </si>
  <si>
    <r>
      <t>D</t>
    </r>
    <r>
      <rPr>
        <b/>
        <sz val="8"/>
        <color indexed="8"/>
        <rFont val="Calibri"/>
        <family val="2"/>
      </rPr>
      <t>y</t>
    </r>
  </si>
  <si>
    <r>
      <t>C</t>
    </r>
    <r>
      <rPr>
        <b/>
        <sz val="8"/>
        <color indexed="8"/>
        <rFont val="Calibri"/>
        <family val="2"/>
      </rPr>
      <t xml:space="preserve">dx </t>
    </r>
    <r>
      <rPr>
        <b/>
        <sz val="11"/>
        <color indexed="8"/>
        <rFont val="Calibri"/>
        <family val="2"/>
      </rPr>
      <t>Horizontal</t>
    </r>
  </si>
  <si>
    <t>Drag Force Horizontal</t>
  </si>
  <si>
    <t>Deceleration Horizontal</t>
  </si>
  <si>
    <t>Time at max height</t>
  </si>
  <si>
    <t>For Spherical Projectile Horizontal Velocities between 184-450 m/s (604-1476 ft/s) &amp; Vertical Velocities less than 184 m/s (604 ft/s)</t>
  </si>
  <si>
    <t>Position (m)</t>
  </si>
  <si>
    <t>cm</t>
  </si>
  <si>
    <t>Projectile Impact Energy</t>
  </si>
  <si>
    <r>
      <t>C</t>
    </r>
    <r>
      <rPr>
        <b/>
        <sz val="8"/>
        <color indexed="8"/>
        <rFont val="Calibri"/>
        <family val="2"/>
      </rPr>
      <t>d</t>
    </r>
    <r>
      <rPr>
        <b/>
        <sz val="11"/>
        <color indexed="8"/>
        <rFont val="Calibri"/>
        <family val="2"/>
      </rPr>
      <t xml:space="preserve"> Vertical</t>
    </r>
  </si>
  <si>
    <r>
      <t>Initial Horizontal Velocity V</t>
    </r>
    <r>
      <rPr>
        <b/>
        <sz val="8"/>
        <color indexed="8"/>
        <rFont val="Calibri"/>
        <family val="2"/>
      </rPr>
      <t xml:space="preserve">xo </t>
    </r>
    <r>
      <rPr>
        <b/>
        <sz val="11"/>
        <color indexed="8"/>
        <rFont val="Calibri"/>
        <family val="2"/>
      </rPr>
      <t>(m/s)</t>
    </r>
  </si>
  <si>
    <r>
      <t>Initial Vertical Velocity V</t>
    </r>
    <r>
      <rPr>
        <b/>
        <sz val="8"/>
        <color indexed="8"/>
        <rFont val="Calibri"/>
        <family val="2"/>
      </rPr>
      <t>yo</t>
    </r>
    <r>
      <rPr>
        <b/>
        <sz val="11"/>
        <color indexed="8"/>
        <rFont val="Calibri"/>
        <family val="2"/>
      </rPr>
      <t xml:space="preserve"> (m/s)</t>
    </r>
  </si>
  <si>
    <r>
      <t>Terminal Velocity V</t>
    </r>
    <r>
      <rPr>
        <b/>
        <sz val="8"/>
        <color indexed="8"/>
        <rFont val="Calibri"/>
        <family val="2"/>
      </rPr>
      <t xml:space="preserve">term </t>
    </r>
    <r>
      <rPr>
        <b/>
        <sz val="11"/>
        <color indexed="8"/>
        <rFont val="Calibri"/>
        <family val="2"/>
      </rPr>
      <t>(m/s)</t>
    </r>
  </si>
  <si>
    <t>Muzzle Firing Angle Above Horizontal (degrees)</t>
  </si>
  <si>
    <t>Horizontal</t>
  </si>
  <si>
    <r>
      <t>D</t>
    </r>
    <r>
      <rPr>
        <b/>
        <sz val="8"/>
        <color indexed="8"/>
        <rFont val="Calibri"/>
        <family val="2"/>
      </rPr>
      <t>y</t>
    </r>
    <r>
      <rPr>
        <b/>
        <sz val="11"/>
        <color indexed="8"/>
        <rFont val="Calibri"/>
        <family val="2"/>
      </rPr>
      <t xml:space="preserve"> In Various Units</t>
    </r>
  </si>
  <si>
    <t>Projectile Vertical Position Relative to Start</t>
  </si>
  <si>
    <t>Muzzle Velocity Estimation</t>
  </si>
  <si>
    <t>Length of powder charge</t>
  </si>
  <si>
    <t>Full length of barrel</t>
  </si>
  <si>
    <r>
      <t>V</t>
    </r>
    <r>
      <rPr>
        <b/>
        <sz val="8"/>
        <color indexed="8"/>
        <rFont val="Calibri"/>
        <family val="2"/>
      </rPr>
      <t>m</t>
    </r>
    <r>
      <rPr>
        <b/>
        <sz val="11"/>
        <color indexed="8"/>
        <rFont val="Calibri"/>
        <family val="2"/>
      </rPr>
      <t xml:space="preserve"> (ft/s)</t>
    </r>
  </si>
  <si>
    <t>Mass of black powder charge (g)</t>
  </si>
  <si>
    <t xml:space="preserve">Constant </t>
  </si>
  <si>
    <t>Constant is 1928 for 18th century cannon and 1991 for 19th century cannon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</si>
</sst>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/>
    <xf numFmtId="0" fontId="3" fillId="2" borderId="2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US"/>
              <a:t>Projectile Flight</a:t>
            </a:r>
            <a:r>
              <a:rPr lang="en-US" baseline="0"/>
              <a:t> Path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Position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Sheet1!$D$14:$D$514</c:f>
              <c:numCache>
                <c:formatCode>0.00</c:formatCode>
                <c:ptCount val="501"/>
                <c:pt idx="0" formatCode="General">
                  <c:v>0</c:v>
                </c:pt>
                <c:pt idx="1">
                  <c:v>0.36534883913692973</c:v>
                </c:pt>
                <c:pt idx="2">
                  <c:v>0.72989418552216367</c:v>
                </c:pt>
                <c:pt idx="3">
                  <c:v>1.0936411116248594</c:v>
                </c:pt>
                <c:pt idx="4">
                  <c:v>1.456594636738926</c:v>
                </c:pt>
                <c:pt idx="5">
                  <c:v>1.818759727760791</c:v>
                </c:pt>
                <c:pt idx="6">
                  <c:v>2.1801412999525915</c:v>
                </c:pt>
                <c:pt idx="7">
                  <c:v>2.5407442176911239</c:v>
                </c:pt>
                <c:pt idx="8">
                  <c:v>2.9005732952028742</c:v>
                </c:pt>
                <c:pt idx="9">
                  <c:v>3.2596332972854447</c:v>
                </c:pt>
                <c:pt idx="10">
                  <c:v>3.6179289400156849</c:v>
                </c:pt>
                <c:pt idx="11">
                  <c:v>3.9754648914448212</c:v>
                </c:pt>
                <c:pt idx="12">
                  <c:v>4.3322457722808831</c:v>
                </c:pt>
                <c:pt idx="13">
                  <c:v>4.6882761565586994</c:v>
                </c:pt>
                <c:pt idx="14">
                  <c:v>5.043560572297749</c:v>
                </c:pt>
                <c:pt idx="15">
                  <c:v>5.3981035021481274</c:v>
                </c:pt>
                <c:pt idx="16">
                  <c:v>5.7519093840248967</c:v>
                </c:pt>
                <c:pt idx="17">
                  <c:v>6.1049826117310682</c:v>
                </c:pt>
                <c:pt idx="18">
                  <c:v>6.4573275355694664</c:v>
                </c:pt>
                <c:pt idx="19">
                  <c:v>6.8089484629437251</c:v>
                </c:pt>
                <c:pt idx="20">
                  <c:v>7.1598496589486311</c:v>
                </c:pt>
                <c:pt idx="21">
                  <c:v>7.5100353469500671</c:v>
                </c:pt>
                <c:pt idx="22">
                  <c:v>7.8595097091547634</c:v>
                </c:pt>
                <c:pt idx="23">
                  <c:v>8.2082768871700864</c:v>
                </c:pt>
                <c:pt idx="24">
                  <c:v>8.5563409825540582</c:v>
                </c:pt>
                <c:pt idx="25">
                  <c:v>8.9037060573558389</c:v>
                </c:pt>
                <c:pt idx="26">
                  <c:v>9.2503761346468547</c:v>
                </c:pt>
                <c:pt idx="27">
                  <c:v>9.5963551990427849</c:v>
                </c:pt>
                <c:pt idx="28">
                  <c:v>9.9416471972165734</c:v>
                </c:pt>
                <c:pt idx="29">
                  <c:v>10.286256038402684</c:v>
                </c:pt>
                <c:pt idx="30">
                  <c:v>10.63018559489276</c:v>
                </c:pt>
                <c:pt idx="31">
                  <c:v>10.97343970252288</c:v>
                </c:pt>
                <c:pt idx="32">
                  <c:v>11.316022161152567</c:v>
                </c:pt>
                <c:pt idx="33">
                  <c:v>11.65793673513574</c:v>
                </c:pt>
                <c:pt idx="34">
                  <c:v>11.99918715378376</c:v>
                </c:pt>
                <c:pt idx="35">
                  <c:v>12.339777111820737</c:v>
                </c:pt>
                <c:pt idx="36">
                  <c:v>12.679710269831252</c:v>
                </c:pt>
                <c:pt idx="37">
                  <c:v>13.018990254700663</c:v>
                </c:pt>
                <c:pt idx="38">
                  <c:v>13.357620660048109</c:v>
                </c:pt>
                <c:pt idx="39">
                  <c:v>13.695605046652405</c:v>
                </c:pt>
                <c:pt idx="40">
                  <c:v>14.032946942870939</c:v>
                </c:pt>
                <c:pt idx="41">
                  <c:v>14.369649845051722</c:v>
                </c:pt>
                <c:pt idx="42">
                  <c:v>14.705717217938718</c:v>
                </c:pt>
                <c:pt idx="43">
                  <c:v>15.041152495070609</c:v>
                </c:pt>
                <c:pt idx="44">
                  <c:v>15.375959079173105</c:v>
                </c:pt>
                <c:pt idx="45">
                  <c:v>15.71014034254492</c:v>
                </c:pt>
                <c:pt idx="46">
                  <c:v>16.043699627437565</c:v>
                </c:pt>
                <c:pt idx="47">
                  <c:v>16.376640246429069</c:v>
                </c:pt>
                <c:pt idx="48">
                  <c:v>16.708965482791719</c:v>
                </c:pt>
                <c:pt idx="49">
                  <c:v>17.040678590853979</c:v>
                </c:pt>
                <c:pt idx="50">
                  <c:v>17.371782796356673</c:v>
                </c:pt>
                <c:pt idx="51">
                  <c:v>17.702281296803541</c:v>
                </c:pt>
                <c:pt idx="52">
                  <c:v>18.032177261806304</c:v>
                </c:pt>
                <c:pt idx="53">
                  <c:v>18.361473833424295</c:v>
                </c:pt>
                <c:pt idx="54">
                  <c:v>18.690174126498821</c:v>
                </c:pt>
                <c:pt idx="55">
                  <c:v>19.018281228982293</c:v>
                </c:pt>
                <c:pt idx="56">
                  <c:v>19.345798202262277</c:v>
                </c:pt>
                <c:pt idx="57">
                  <c:v>19.672728081480525</c:v>
                </c:pt>
                <c:pt idx="58">
                  <c:v>19.999073875847102</c:v>
                </c:pt>
                <c:pt idx="59">
                  <c:v>20.32483856894968</c:v>
                </c:pt>
                <c:pt idx="60">
                  <c:v>20.650025119058128</c:v>
                </c:pt>
                <c:pt idx="61">
                  <c:v>20.974636459424431</c:v>
                </c:pt>
                <c:pt idx="62">
                  <c:v>21.298675498578067</c:v>
                </c:pt>
                <c:pt idx="63">
                  <c:v>21.622145120616921</c:v>
                </c:pt>
                <c:pt idx="64">
                  <c:v>21.9450481854938</c:v>
                </c:pt>
                <c:pt idx="65">
                  <c:v>22.267387529298638</c:v>
                </c:pt>
                <c:pt idx="66">
                  <c:v>22.589165964536484</c:v>
                </c:pt>
                <c:pt idx="67">
                  <c:v>22.910386280401319</c:v>
                </c:pt>
                <c:pt idx="68">
                  <c:v>23.231051243045822</c:v>
                </c:pt>
                <c:pt idx="69">
                  <c:v>23.551163595847118</c:v>
                </c:pt>
                <c:pt idx="70">
                  <c:v>23.870726059668588</c:v>
                </c:pt>
                <c:pt idx="71">
                  <c:v>24.189741333117837</c:v>
                </c:pt>
                <c:pt idx="72">
                  <c:v>24.508212092800886</c:v>
                </c:pt>
                <c:pt idx="73">
                  <c:v>24.826140993572547</c:v>
                </c:pt>
                <c:pt idx="74">
                  <c:v>25.143530668783388</c:v>
                </c:pt>
                <c:pt idx="75">
                  <c:v>25.46038373052275</c:v>
                </c:pt>
                <c:pt idx="76">
                  <c:v>25.77670276985841</c:v>
                </c:pt>
                <c:pt idx="77">
                  <c:v>26.092490357073068</c:v>
                </c:pt>
                <c:pt idx="78">
                  <c:v>26.407749041896849</c:v>
                </c:pt>
                <c:pt idx="79">
                  <c:v>26.722481353736924</c:v>
                </c:pt>
                <c:pt idx="80">
                  <c:v>27.036689801903659</c:v>
                </c:pt>
                <c:pt idx="81">
                  <c:v>27.350376875833568</c:v>
                </c:pt>
                <c:pt idx="82">
                  <c:v>27.663545045309096</c:v>
                </c:pt>
                <c:pt idx="83">
                  <c:v>27.976196760675283</c:v>
                </c:pt>
                <c:pt idx="84">
                  <c:v>28.28833445305338</c:v>
                </c:pt>
                <c:pt idx="85">
                  <c:v>28.599960534551418</c:v>
                </c:pt>
                <c:pt idx="86">
                  <c:v>28.911077398471853</c:v>
                </c:pt>
                <c:pt idx="87">
                  <c:v>29.221687419516304</c:v>
                </c:pt>
                <c:pt idx="88">
                  <c:v>29.531792953987402</c:v>
                </c:pt>
                <c:pt idx="89">
                  <c:v>29.841396339987863</c:v>
                </c:pt>
                <c:pt idx="90">
                  <c:v>30.150499897616783</c:v>
                </c:pt>
                <c:pt idx="91">
                  <c:v>30.459105929163218</c:v>
                </c:pt>
                <c:pt idx="92">
                  <c:v>30.767216719297103</c:v>
                </c:pt>
                <c:pt idx="93">
                  <c:v>31.07483453525753</c:v>
                </c:pt>
                <c:pt idx="94">
                  <c:v>31.381961627038468</c:v>
                </c:pt>
                <c:pt idx="95">
                  <c:v>31.688600227571932</c:v>
                </c:pt>
                <c:pt idx="96">
                  <c:v>31.994752552908658</c:v>
                </c:pt>
                <c:pt idx="97">
                  <c:v>32.300420802396324</c:v>
                </c:pt>
                <c:pt idx="98">
                  <c:v>32.605607158855364</c:v>
                </c:pt>
                <c:pt idx="99">
                  <c:v>32.91031378875239</c:v>
                </c:pt>
                <c:pt idx="100">
                  <c:v>33.21454284237133</c:v>
                </c:pt>
                <c:pt idx="101">
                  <c:v>33.518296453982231</c:v>
                </c:pt>
                <c:pt idx="102">
                  <c:v>33.821576742007686</c:v>
                </c:pt>
                <c:pt idx="103">
                  <c:v>34.124385809187373</c:v>
                </c:pt>
                <c:pt idx="104">
                  <c:v>34.426725742740054</c:v>
                </c:pt>
                <c:pt idx="105">
                  <c:v>34.728598614523591</c:v>
                </c:pt>
                <c:pt idx="106">
                  <c:v>35.030006481192842</c:v>
                </c:pt>
                <c:pt idx="107">
                  <c:v>35.330951384355444</c:v>
                </c:pt>
                <c:pt idx="108">
                  <c:v>35.631435350725567</c:v>
                </c:pt>
                <c:pt idx="109">
                  <c:v>35.931460392275639</c:v>
                </c:pt>
                <c:pt idx="110">
                  <c:v>36.231028506386103</c:v>
                </c:pt>
                <c:pt idx="111">
                  <c:v>36.530141675993228</c:v>
                </c:pt>
                <c:pt idx="112">
                  <c:v>36.828801869734967</c:v>
                </c:pt>
                <c:pt idx="113">
                  <c:v>37.127011042094956</c:v>
                </c:pt>
                <c:pt idx="114">
                  <c:v>37.42477113354466</c:v>
                </c:pt>
                <c:pt idx="115">
                  <c:v>37.722084070683643</c:v>
                </c:pt>
                <c:pt idx="116">
                  <c:v>38.018951766378095</c:v>
                </c:pt>
                <c:pt idx="117">
                  <c:v>38.315376119897536</c:v>
                </c:pt>
                <c:pt idx="118">
                  <c:v>38.6113590170498</c:v>
                </c:pt>
                <c:pt idx="119">
                  <c:v>38.90690233031431</c:v>
                </c:pt>
                <c:pt idx="120">
                  <c:v>39.202007918973628</c:v>
                </c:pt>
                <c:pt idx="121">
                  <c:v>39.496677629243358</c:v>
                </c:pt>
                <c:pt idx="122">
                  <c:v>39.790913294400418</c:v>
                </c:pt>
                <c:pt idx="123">
                  <c:v>40.084716734909684</c:v>
                </c:pt>
                <c:pt idx="124">
                  <c:v>40.378089758549038</c:v>
                </c:pt>
                <c:pt idx="125">
                  <c:v>40.671034160532876</c:v>
                </c:pt>
                <c:pt idx="126">
                  <c:v>40.963551723634055</c:v>
                </c:pt>
                <c:pt idx="127">
                  <c:v>41.255644218304305</c:v>
                </c:pt>
                <c:pt idx="128">
                  <c:v>41.547313402793186</c:v>
                </c:pt>
                <c:pt idx="129">
                  <c:v>41.838561023265548</c:v>
                </c:pt>
                <c:pt idx="130">
                  <c:v>42.129388813917537</c:v>
                </c:pt>
                <c:pt idx="131">
                  <c:v>42.419798497091179</c:v>
                </c:pt>
                <c:pt idx="132">
                  <c:v>42.709791783387573</c:v>
                </c:pt>
                <c:pt idx="133">
                  <c:v>42.99937037177866</c:v>
                </c:pt>
                <c:pt idx="134">
                  <c:v>43.288535949717669</c:v>
                </c:pt>
                <c:pt idx="135">
                  <c:v>43.577290193248182</c:v>
                </c:pt>
                <c:pt idx="136">
                  <c:v>43.865634767111899</c:v>
                </c:pt>
                <c:pt idx="137">
                  <c:v>44.153571324855093</c:v>
                </c:pt>
                <c:pt idx="138">
                  <c:v>44.441101508933762</c:v>
                </c:pt>
                <c:pt idx="139">
                  <c:v>44.728226950817529</c:v>
                </c:pt>
                <c:pt idx="140">
                  <c:v>45.014949271092298</c:v>
                </c:pt>
                <c:pt idx="141">
                  <c:v>45.301270079561661</c:v>
                </c:pt>
                <c:pt idx="142">
                  <c:v>45.587190975347134</c:v>
                </c:pt>
                <c:pt idx="143">
                  <c:v>45.872713546987114</c:v>
                </c:pt>
                <c:pt idx="144">
                  <c:v>46.15783937253476</c:v>
                </c:pt>
                <c:pt idx="145">
                  <c:v>46.442570019654646</c:v>
                </c:pt>
                <c:pt idx="146">
                  <c:v>46.726907045718299</c:v>
                </c:pt>
                <c:pt idx="147">
                  <c:v>47.010851997898605</c:v>
                </c:pt>
                <c:pt idx="148">
                  <c:v>47.294406413263083</c:v>
                </c:pt>
                <c:pt idx="149">
                  <c:v>47.577571818866112</c:v>
                </c:pt>
                <c:pt idx="150">
                  <c:v>47.860349731840024</c:v>
                </c:pt>
                <c:pt idx="151">
                  <c:v>48.142741659485175</c:v>
                </c:pt>
                <c:pt idx="152">
                  <c:v>48.424749099358948</c:v>
                </c:pt>
                <c:pt idx="153">
                  <c:v>48.706373539363717</c:v>
                </c:pt>
                <c:pt idx="154">
                  <c:v>48.987616457833816</c:v>
                </c:pt>
                <c:pt idx="155">
                  <c:v>49.268479323621477</c:v>
                </c:pt>
                <c:pt idx="156">
                  <c:v>49.548963596181792</c:v>
                </c:pt>
                <c:pt idx="157">
                  <c:v>49.829070725656699</c:v>
                </c:pt>
                <c:pt idx="158">
                  <c:v>50.108802152957992</c:v>
                </c:pt>
                <c:pt idx="159">
                  <c:v>50.388159309849406</c:v>
                </c:pt>
                <c:pt idx="160">
                  <c:v>50.667143619027733</c:v>
                </c:pt>
                <c:pt idx="161">
                  <c:v>50.945756494203046</c:v>
                </c:pt>
                <c:pt idx="162">
                  <c:v>51.22399934017799</c:v>
                </c:pt>
                <c:pt idx="163">
                  <c:v>51.501873552926199</c:v>
                </c:pt>
                <c:pt idx="164">
                  <c:v>51.779380519669786</c:v>
                </c:pt>
                <c:pt idx="165">
                  <c:v>52.056521618956026</c:v>
                </c:pt>
                <c:pt idx="166">
                  <c:v>52.333298220733099</c:v>
                </c:pt>
                <c:pt idx="167">
                  <c:v>52.609711686425044</c:v>
                </c:pt>
                <c:pt idx="168">
                  <c:v>52.885763369005858</c:v>
                </c:pt>
                <c:pt idx="169">
                  <c:v>53.161454613072763</c:v>
                </c:pt>
                <c:pt idx="170">
                  <c:v>53.436786754918643</c:v>
                </c:pt>
                <c:pt idx="171">
                  <c:v>53.711761122603718</c:v>
                </c:pt>
                <c:pt idx="172">
                  <c:v>53.986379036026385</c:v>
                </c:pt>
                <c:pt idx="173">
                  <c:v>54.260641806993313</c:v>
                </c:pt>
                <c:pt idx="174">
                  <c:v>54.534550739288711</c:v>
                </c:pt>
                <c:pt idx="175">
                  <c:v>54.808107128742904</c:v>
                </c:pt>
                <c:pt idx="176">
                  <c:v>55.081312263300106</c:v>
                </c:pt>
                <c:pt idx="177">
                  <c:v>55.354167423085464</c:v>
                </c:pt>
                <c:pt idx="178">
                  <c:v>55.626673880471394</c:v>
                </c:pt>
                <c:pt idx="179">
                  <c:v>55.898832900143155</c:v>
                </c:pt>
                <c:pt idx="180">
                  <c:v>56.170645739163746</c:v>
                </c:pt>
                <c:pt idx="181">
                  <c:v>56.442113647038077</c:v>
                </c:pt>
                <c:pt idx="182">
                  <c:v>56.713237865776478</c:v>
                </c:pt>
                <c:pt idx="183">
                  <c:v>56.984019629957473</c:v>
                </c:pt>
                <c:pt idx="184">
                  <c:v>57.254460166789926</c:v>
                </c:pt>
                <c:pt idx="185">
                  <c:v>57.524560696174497</c:v>
                </c:pt>
                <c:pt idx="186">
                  <c:v>57.794322430764453</c:v>
                </c:pt>
                <c:pt idx="187">
                  <c:v>58.063746576025807</c:v>
                </c:pt>
                <c:pt idx="188">
                  <c:v>58.332834330296848</c:v>
                </c:pt>
                <c:pt idx="189">
                  <c:v>58.601586884847016</c:v>
                </c:pt>
                <c:pt idx="190">
                  <c:v>58.870005423935154</c:v>
                </c:pt>
                <c:pt idx="191">
                  <c:v>59.138091124867167</c:v>
                </c:pt>
                <c:pt idx="192">
                  <c:v>59.405845158053033</c:v>
                </c:pt>
                <c:pt idx="193">
                  <c:v>59.673268687063263</c:v>
                </c:pt>
                <c:pt idx="194">
                  <c:v>59.940362868684709</c:v>
                </c:pt>
                <c:pt idx="195">
                  <c:v>60.207128852975842</c:v>
                </c:pt>
                <c:pt idx="196">
                  <c:v>60.473567783321428</c:v>
                </c:pt>
                <c:pt idx="197">
                  <c:v>60.739680796486631</c:v>
                </c:pt>
                <c:pt idx="198">
                  <c:v>61.005469022670567</c:v>
                </c:pt>
                <c:pt idx="199">
                  <c:v>61.27093358555927</c:v>
                </c:pt>
                <c:pt idx="200">
                  <c:v>61.536075602378169</c:v>
                </c:pt>
                <c:pt idx="201">
                  <c:v>61.800896183943948</c:v>
                </c:pt>
                <c:pt idx="202">
                  <c:v>62.065396434715943</c:v>
                </c:pt>
                <c:pt idx="203">
                  <c:v>62.329577452846948</c:v>
                </c:pt>
                <c:pt idx="204">
                  <c:v>62.593440330233555</c:v>
                </c:pt>
                <c:pt idx="205">
                  <c:v>62.856986152565952</c:v>
                </c:pt>
                <c:pt idx="206">
                  <c:v>63.12021599937718</c:v>
                </c:pt>
                <c:pt idx="207">
                  <c:v>63.38313094409196</c:v>
                </c:pt>
                <c:pt idx="208">
                  <c:v>63.645732054074955</c:v>
                </c:pt>
                <c:pt idx="209">
                  <c:v>63.908020390678601</c:v>
                </c:pt>
                <c:pt idx="210">
                  <c:v>64.169997009290412</c:v>
                </c:pt>
                <c:pt idx="211">
                  <c:v>64.431662959379793</c:v>
                </c:pt>
                <c:pt idx="212">
                  <c:v>64.693019284544462</c:v>
                </c:pt>
                <c:pt idx="213">
                  <c:v>64.954067022556316</c:v>
                </c:pt>
                <c:pt idx="214">
                  <c:v>65.214807205406871</c:v>
                </c:pt>
                <c:pt idx="215">
                  <c:v>65.475240859352255</c:v>
                </c:pt>
                <c:pt idx="216">
                  <c:v>65.735369004957775</c:v>
                </c:pt>
                <c:pt idx="217">
                  <c:v>65.995192657141956</c:v>
                </c:pt>
                <c:pt idx="218">
                  <c:v>66.254712825220224</c:v>
                </c:pt>
                <c:pt idx="219">
                  <c:v>66.51393051294815</c:v>
                </c:pt>
                <c:pt idx="220">
                  <c:v>66.77284671856421</c:v>
                </c:pt>
                <c:pt idx="221">
                  <c:v>67.031462434832164</c:v>
                </c:pt>
                <c:pt idx="222">
                  <c:v>67.289778649083019</c:v>
                </c:pt>
                <c:pt idx="223">
                  <c:v>67.547796343256564</c:v>
                </c:pt>
                <c:pt idx="224">
                  <c:v>67.80551649394252</c:v>
                </c:pt>
                <c:pt idx="225">
                  <c:v>68.062940072421242</c:v>
                </c:pt>
                <c:pt idx="226">
                  <c:v>68.320068044704058</c:v>
                </c:pt>
                <c:pt idx="227">
                  <c:v>68.576901371573257</c:v>
                </c:pt>
                <c:pt idx="228">
                  <c:v>68.833441008621563</c:v>
                </c:pt>
                <c:pt idx="229">
                  <c:v>69.089687906291346</c:v>
                </c:pt>
                <c:pt idx="230">
                  <c:v>69.345643009913417</c:v>
                </c:pt>
                <c:pt idx="231">
                  <c:v>69.60130725974544</c:v>
                </c:pt>
                <c:pt idx="232">
                  <c:v>69.856681591009931</c:v>
                </c:pt>
                <c:pt idx="233">
                  <c:v>70.111766933931989</c:v>
                </c:pt>
                <c:pt idx="234">
                  <c:v>70.366564213776599</c:v>
                </c:pt>
                <c:pt idx="235">
                  <c:v>70.62107435088555</c:v>
                </c:pt>
                <c:pt idx="236">
                  <c:v>70.875298260714089</c:v>
                </c:pt>
                <c:pt idx="237">
                  <c:v>71.129236853867155</c:v>
                </c:pt>
                <c:pt idx="238">
                  <c:v>71.382891036135291</c:v>
                </c:pt>
                <c:pt idx="239">
                  <c:v>71.636261708530199</c:v>
                </c:pt>
                <c:pt idx="240">
                  <c:v>71.889349767319985</c:v>
                </c:pt>
                <c:pt idx="241">
                  <c:v>72.142156104064043</c:v>
                </c:pt>
                <c:pt idx="242">
                  <c:v>72.394681605647662</c:v>
                </c:pt>
                <c:pt idx="243">
                  <c:v>72.646927154316217</c:v>
                </c:pt>
                <c:pt idx="244">
                  <c:v>72.898893627709114</c:v>
                </c:pt>
                <c:pt idx="245">
                  <c:v>73.150581898893407</c:v>
                </c:pt>
                <c:pt idx="246">
                  <c:v>73.401992836397056</c:v>
                </c:pt>
                <c:pt idx="247">
                  <c:v>73.65312730424192</c:v>
                </c:pt>
                <c:pt idx="248">
                  <c:v>73.90398616197642</c:v>
                </c:pt>
                <c:pt idx="249">
                  <c:v>74.154570264707914</c:v>
                </c:pt>
                <c:pt idx="250">
                  <c:v>74.404880463134759</c:v>
                </c:pt>
                <c:pt idx="251">
                  <c:v>74.654917603578056</c:v>
                </c:pt>
                <c:pt idx="252">
                  <c:v>74.904682528013169</c:v>
                </c:pt>
                <c:pt idx="253">
                  <c:v>75.15417607410086</c:v>
                </c:pt>
                <c:pt idx="254">
                  <c:v>75.403399075218218</c:v>
                </c:pt>
                <c:pt idx="255">
                  <c:v>75.652352360489246</c:v>
                </c:pt>
                <c:pt idx="256">
                  <c:v>75.901036754815237</c:v>
                </c:pt>
                <c:pt idx="257">
                  <c:v>76.149453078904784</c:v>
                </c:pt>
                <c:pt idx="258">
                  <c:v>76.397602149303552</c:v>
                </c:pt>
                <c:pt idx="259">
                  <c:v>76.645484778423835</c:v>
                </c:pt>
                <c:pt idx="260">
                  <c:v>76.893101774573765</c:v>
                </c:pt>
                <c:pt idx="261">
                  <c:v>77.14045394198628</c:v>
                </c:pt>
                <c:pt idx="262">
                  <c:v>77.387542080847837</c:v>
                </c:pt>
                <c:pt idx="263">
                  <c:v>77.634366987326871</c:v>
                </c:pt>
                <c:pt idx="264">
                  <c:v>77.880929453602008</c:v>
                </c:pt>
                <c:pt idx="265">
                  <c:v>78.127230267889985</c:v>
                </c:pt>
                <c:pt idx="266">
                  <c:v>78.373270214473322</c:v>
                </c:pt>
                <c:pt idx="267">
                  <c:v>78.619050073727806</c:v>
                </c:pt>
                <c:pt idx="268">
                  <c:v>78.864570622149657</c:v>
                </c:pt>
                <c:pt idx="269">
                  <c:v>79.109832632382478</c:v>
                </c:pt>
                <c:pt idx="270">
                  <c:v>79.354836873243997</c:v>
                </c:pt>
                <c:pt idx="271">
                  <c:v>79.599584109752513</c:v>
                </c:pt>
                <c:pt idx="272">
                  <c:v>79.844075103153159</c:v>
                </c:pt>
                <c:pt idx="273">
                  <c:v>80.088310610943878</c:v>
                </c:pt>
                <c:pt idx="274">
                  <c:v>80.332291386901232</c:v>
                </c:pt>
                <c:pt idx="275">
                  <c:v>80.576018181105937</c:v>
                </c:pt>
                <c:pt idx="276">
                  <c:v>80.819491739968186</c:v>
                </c:pt>
                <c:pt idx="277">
                  <c:v>81.062712806252748</c:v>
                </c:pt>
                <c:pt idx="278">
                  <c:v>81.305682119103849</c:v>
                </c:pt>
                <c:pt idx="279">
                  <c:v>81.54840041406986</c:v>
                </c:pt>
                <c:pt idx="280">
                  <c:v>81.790868423127719</c:v>
                </c:pt>
                <c:pt idx="281">
                  <c:v>82.033086874707166</c:v>
                </c:pt>
                <c:pt idx="282">
                  <c:v>82.275056493714757</c:v>
                </c:pt>
                <c:pt idx="283">
                  <c:v>82.516778001557739</c:v>
                </c:pt>
                <c:pt idx="284">
                  <c:v>82.758252116167554</c:v>
                </c:pt>
                <c:pt idx="285">
                  <c:v>82.999479552023345</c:v>
                </c:pt>
                <c:pt idx="286">
                  <c:v>83.24046102017509</c:v>
                </c:pt>
                <c:pt idx="287">
                  <c:v>83.481197228266637</c:v>
                </c:pt>
                <c:pt idx="288">
                  <c:v>83.721688880558474</c:v>
                </c:pt>
                <c:pt idx="289">
                  <c:v>83.961936677950391</c:v>
                </c:pt>
                <c:pt idx="290">
                  <c:v>84.201941318003833</c:v>
                </c:pt>
                <c:pt idx="291">
                  <c:v>84.441703494964145</c:v>
                </c:pt>
                <c:pt idx="292">
                  <c:v>84.681223899782623</c:v>
                </c:pt>
                <c:pt idx="293">
                  <c:v>84.920503220138343</c:v>
                </c:pt>
                <c:pt idx="294">
                  <c:v>85.159542140459806</c:v>
                </c:pt>
                <c:pt idx="295">
                  <c:v>85.39834134194642</c:v>
                </c:pt>
                <c:pt idx="296">
                  <c:v>85.636901502589794</c:v>
                </c:pt>
                <c:pt idx="297">
                  <c:v>85.87522329719485</c:v>
                </c:pt>
                <c:pt idx="298">
                  <c:v>86.113307397400746</c:v>
                </c:pt>
                <c:pt idx="299">
                  <c:v>86.351154471701662</c:v>
                </c:pt>
                <c:pt idx="300">
                  <c:v>86.588765185467352</c:v>
                </c:pt>
                <c:pt idx="301">
                  <c:v>86.82614020096355</c:v>
                </c:pt>
                <c:pt idx="302">
                  <c:v>87.063280177372235</c:v>
                </c:pt>
                <c:pt idx="303">
                  <c:v>87.30018577081168</c:v>
                </c:pt>
                <c:pt idx="304">
                  <c:v>87.536857634356338</c:v>
                </c:pt>
                <c:pt idx="305">
                  <c:v>87.773296418056631</c:v>
                </c:pt>
                <c:pt idx="306">
                  <c:v>88.009502768958441</c:v>
                </c:pt>
                <c:pt idx="307">
                  <c:v>88.245477331122601</c:v>
                </c:pt>
                <c:pt idx="308">
                  <c:v>88.481220745644094</c:v>
                </c:pt>
                <c:pt idx="309">
                  <c:v>88.716733650671131</c:v>
                </c:pt>
                <c:pt idx="310">
                  <c:v>88.952016681424112</c:v>
                </c:pt>
                <c:pt idx="311">
                  <c:v>89.187070470214394</c:v>
                </c:pt>
                <c:pt idx="312">
                  <c:v>89.4218956464629</c:v>
                </c:pt>
                <c:pt idx="313">
                  <c:v>89.656492836718584</c:v>
                </c:pt>
                <c:pt idx="314">
                  <c:v>89.89086266467676</c:v>
                </c:pt>
                <c:pt idx="315">
                  <c:v>90.12500575119725</c:v>
                </c:pt>
                <c:pt idx="316">
                  <c:v>90.358922714322418</c:v>
                </c:pt>
                <c:pt idx="317">
                  <c:v>90.592614169295032</c:v>
                </c:pt>
                <c:pt idx="318">
                  <c:v>90.826080728575974</c:v>
                </c:pt>
                <c:pt idx="319">
                  <c:v>91.059323001861856</c:v>
                </c:pt>
                <c:pt idx="320">
                  <c:v>91.292341596102418</c:v>
                </c:pt>
                <c:pt idx="321">
                  <c:v>91.52513711551785</c:v>
                </c:pt>
                <c:pt idx="322">
                  <c:v>91.757710161615933</c:v>
                </c:pt>
                <c:pt idx="323">
                  <c:v>91.99006133320907</c:v>
                </c:pt>
                <c:pt idx="324">
                  <c:v>92.222191226431164</c:v>
                </c:pt>
                <c:pt idx="325">
                  <c:v>92.454100434754366</c:v>
                </c:pt>
                <c:pt idx="326">
                  <c:v>92.685789549005662</c:v>
                </c:pt>
                <c:pt idx="327">
                  <c:v>92.91725915738337</c:v>
                </c:pt>
                <c:pt idx="328">
                  <c:v>93.148509845473512</c:v>
                </c:pt>
                <c:pt idx="329">
                  <c:v>93.379542196265987</c:v>
                </c:pt>
                <c:pt idx="330">
                  <c:v>93.61035679017067</c:v>
                </c:pt>
                <c:pt idx="331">
                  <c:v>93.840954205033384</c:v>
                </c:pt>
                <c:pt idx="332">
                  <c:v>94.071335016151707</c:v>
                </c:pt>
                <c:pt idx="333">
                  <c:v>94.301499796290713</c:v>
                </c:pt>
                <c:pt idx="334">
                  <c:v>94.531449115698535</c:v>
                </c:pt>
                <c:pt idx="335">
                  <c:v>94.761183542121799</c:v>
                </c:pt>
                <c:pt idx="336">
                  <c:v>94.99070364082101</c:v>
                </c:pt>
                <c:pt idx="337">
                  <c:v>95.220009974585736</c:v>
                </c:pt>
                <c:pt idx="338">
                  <c:v>95.449103103749707</c:v>
                </c:pt>
                <c:pt idx="339">
                  <c:v>95.677983586205812</c:v>
                </c:pt>
                <c:pt idx="340">
                  <c:v>95.906651977420935</c:v>
                </c:pt>
                <c:pt idx="341">
                  <c:v>96.135108830450719</c:v>
                </c:pt>
                <c:pt idx="342">
                  <c:v>96.363354695954172</c:v>
                </c:pt>
                <c:pt idx="343">
                  <c:v>96.591390122208225</c:v>
                </c:pt>
                <c:pt idx="344">
                  <c:v>96.819215655122093</c:v>
                </c:pt>
                <c:pt idx="345">
                  <c:v>97.046831838251606</c:v>
                </c:pt>
                <c:pt idx="346">
                  <c:v>97.274239212813342</c:v>
                </c:pt>
                <c:pt idx="347">
                  <c:v>97.501438317698728</c:v>
                </c:pt>
                <c:pt idx="348">
                  <c:v>97.728429689487996</c:v>
                </c:pt>
                <c:pt idx="349">
                  <c:v>97.955213862464049</c:v>
                </c:pt>
                <c:pt idx="350">
                  <c:v>98.181791368626193</c:v>
                </c:pt>
                <c:pt idx="351">
                  <c:v>98.408162737703776</c:v>
                </c:pt>
                <c:pt idx="352">
                  <c:v>98.634328497169747</c:v>
                </c:pt>
                <c:pt idx="353">
                  <c:v>98.860289172254085</c:v>
                </c:pt>
                <c:pt idx="354">
                  <c:v>99.086045285957084</c:v>
                </c:pt>
                <c:pt idx="355">
                  <c:v>99.311597359062674</c:v>
                </c:pt>
                <c:pt idx="356">
                  <c:v>99.536945910151459</c:v>
                </c:pt>
                <c:pt idx="357">
                  <c:v>99.762091455613799</c:v>
                </c:pt>
                <c:pt idx="358">
                  <c:v>99.98703450966272</c:v>
                </c:pt>
                <c:pt idx="359">
                  <c:v>100.21177558434675</c:v>
                </c:pt>
                <c:pt idx="360">
                  <c:v>100.43631518956268</c:v>
                </c:pt>
                <c:pt idx="361">
                  <c:v>100.66065383306812</c:v>
                </c:pt>
                <c:pt idx="362">
                  <c:v>100.88479202049419</c:v>
                </c:pt>
                <c:pt idx="363">
                  <c:v>101.1087302553578</c:v>
                </c:pt>
                <c:pt idx="364">
                  <c:v>101.33246903907411</c:v>
                </c:pt>
                <c:pt idx="365">
                  <c:v>101.5560088709688</c:v>
                </c:pt>
                <c:pt idx="366">
                  <c:v>101.77935024829017</c:v>
                </c:pt>
                <c:pt idx="367">
                  <c:v>102.00249366622128</c:v>
                </c:pt>
                <c:pt idx="368">
                  <c:v>102.22543961789192</c:v>
                </c:pt>
                <c:pt idx="369">
                  <c:v>102.4481885943905</c:v>
                </c:pt>
                <c:pt idx="370">
                  <c:v>102.67074108477587</c:v>
                </c:pt>
                <c:pt idx="371">
                  <c:v>102.89309757608905</c:v>
                </c:pt>
                <c:pt idx="372">
                  <c:v>103.11525855336487</c:v>
                </c:pt>
                <c:pt idx="373">
                  <c:v>103.33722449964351</c:v>
                </c:pt>
                <c:pt idx="374">
                  <c:v>103.55899589598197</c:v>
                </c:pt>
                <c:pt idx="375">
                  <c:v>103.78057322146543</c:v>
                </c:pt>
                <c:pt idx="376">
                  <c:v>104.00195695321862</c:v>
                </c:pt>
                <c:pt idx="377">
                  <c:v>104.22314756641694</c:v>
                </c:pt>
                <c:pt idx="378">
                  <c:v>104.44414553429763</c:v>
                </c:pt>
                <c:pt idx="379">
                  <c:v>104.66495132817086</c:v>
                </c:pt>
                <c:pt idx="380">
                  <c:v>104.88556541743061</c:v>
                </c:pt>
                <c:pt idx="381">
                  <c:v>105.10598826956567</c:v>
                </c:pt>
                <c:pt idx="382">
                  <c:v>105.32622035017036</c:v>
                </c:pt>
                <c:pt idx="383">
                  <c:v>105.5462621229553</c:v>
                </c:pt>
                <c:pt idx="384">
                  <c:v>105.76611404975804</c:v>
                </c:pt>
                <c:pt idx="385">
                  <c:v>105.9857765905537</c:v>
                </c:pt>
                <c:pt idx="386">
                  <c:v>106.20525020346535</c:v>
                </c:pt>
                <c:pt idx="387">
                  <c:v>106.42453534477455</c:v>
                </c:pt>
                <c:pt idx="388">
                  <c:v>106.64363246893166</c:v>
                </c:pt>
                <c:pt idx="389">
                  <c:v>106.86254202856604</c:v>
                </c:pt>
                <c:pt idx="390">
                  <c:v>107.08126447449639</c:v>
                </c:pt>
                <c:pt idx="391">
                  <c:v>107.29980025574076</c:v>
                </c:pt>
                <c:pt idx="392">
                  <c:v>107.51814981952663</c:v>
                </c:pt>
                <c:pt idx="393">
                  <c:v>107.73631361130091</c:v>
                </c:pt>
                <c:pt idx="394">
                  <c:v>107.95429207473988</c:v>
                </c:pt>
                <c:pt idx="395">
                  <c:v>108.17208565175893</c:v>
                </c:pt>
                <c:pt idx="396">
                  <c:v>108.38969478252243</c:v>
                </c:pt>
                <c:pt idx="397">
                  <c:v>108.60711990545336</c:v>
                </c:pt>
                <c:pt idx="398">
                  <c:v>108.82436145724297</c:v>
                </c:pt>
                <c:pt idx="399">
                  <c:v>109.04141987286037</c:v>
                </c:pt>
                <c:pt idx="400">
                  <c:v>109.25829558556197</c:v>
                </c:pt>
                <c:pt idx="401">
                  <c:v>109.4749890269009</c:v>
                </c:pt>
                <c:pt idx="402">
                  <c:v>109.69150062673644</c:v>
                </c:pt>
                <c:pt idx="403">
                  <c:v>109.90783081324327</c:v>
                </c:pt>
                <c:pt idx="404">
                  <c:v>110.12398001292067</c:v>
                </c:pt>
                <c:pt idx="405">
                  <c:v>110.33994865060174</c:v>
                </c:pt>
                <c:pt idx="406">
                  <c:v>110.55573714946247</c:v>
                </c:pt>
                <c:pt idx="407">
                  <c:v>110.77134593103078</c:v>
                </c:pt>
                <c:pt idx="408">
                  <c:v>110.98677541519548</c:v>
                </c:pt>
                <c:pt idx="409">
                  <c:v>111.2020260202152</c:v>
                </c:pt>
                <c:pt idx="410">
                  <c:v>111.41709816272723</c:v>
                </c:pt>
                <c:pt idx="411">
                  <c:v>111.63199225775628</c:v>
                </c:pt>
                <c:pt idx="412">
                  <c:v>111.84670871872325</c:v>
                </c:pt>
                <c:pt idx="413">
                  <c:v>112.06124795745387</c:v>
                </c:pt>
                <c:pt idx="414">
                  <c:v>112.2756103841873</c:v>
                </c:pt>
                <c:pt idx="415">
                  <c:v>112.48979640758468</c:v>
                </c:pt>
                <c:pt idx="416">
                  <c:v>112.70380643473761</c:v>
                </c:pt>
                <c:pt idx="417">
                  <c:v>112.91764087117659</c:v>
                </c:pt>
                <c:pt idx="418">
                  <c:v>113.13130012087936</c:v>
                </c:pt>
                <c:pt idx="419">
                  <c:v>113.34478458627926</c:v>
                </c:pt>
                <c:pt idx="420">
                  <c:v>113.55809466827343</c:v>
                </c:pt>
                <c:pt idx="421">
                  <c:v>113.77123076623104</c:v>
                </c:pt>
                <c:pt idx="422">
                  <c:v>113.98419327800141</c:v>
                </c:pt>
                <c:pt idx="423">
                  <c:v>114.19698259992214</c:v>
                </c:pt>
                <c:pt idx="424">
                  <c:v>114.40959912682706</c:v>
                </c:pt>
                <c:pt idx="425">
                  <c:v>114.62204325205428</c:v>
                </c:pt>
                <c:pt idx="426">
                  <c:v>114.83431536745408</c:v>
                </c:pt>
                <c:pt idx="427">
                  <c:v>115.04641586339679</c:v>
                </c:pt>
                <c:pt idx="428">
                  <c:v>115.25834512878056</c:v>
                </c:pt>
                <c:pt idx="429">
                  <c:v>115.47010355103919</c:v>
                </c:pt>
                <c:pt idx="430">
                  <c:v>115.68169151614978</c:v>
                </c:pt>
                <c:pt idx="431">
                  <c:v>115.89310940864044</c:v>
                </c:pt>
                <c:pt idx="432">
                  <c:v>116.10435761159782</c:v>
                </c:pt>
                <c:pt idx="433">
                  <c:v>116.31543650667473</c:v>
                </c:pt>
                <c:pt idx="434">
                  <c:v>116.52634647409762</c:v>
                </c:pt>
                <c:pt idx="435">
                  <c:v>116.73708789267403</c:v>
                </c:pt>
                <c:pt idx="436">
                  <c:v>116.94766113979998</c:v>
                </c:pt>
                <c:pt idx="437">
                  <c:v>117.15806659146735</c:v>
                </c:pt>
                <c:pt idx="438">
                  <c:v>117.36830462227115</c:v>
                </c:pt>
                <c:pt idx="439">
                  <c:v>117.57837560541682</c:v>
                </c:pt>
                <c:pt idx="440">
                  <c:v>117.78827991272739</c:v>
                </c:pt>
                <c:pt idx="441">
                  <c:v>117.99801791465065</c:v>
                </c:pt>
                <c:pt idx="442">
                  <c:v>118.20758998026628</c:v>
                </c:pt>
                <c:pt idx="443">
                  <c:v>118.41699647729288</c:v>
                </c:pt>
                <c:pt idx="444">
                  <c:v>118.62623777209505</c:v>
                </c:pt>
                <c:pt idx="445">
                  <c:v>118.83531422969028</c:v>
                </c:pt>
                <c:pt idx="446">
                  <c:v>119.04422621375592</c:v>
                </c:pt>
                <c:pt idx="447">
                  <c:v>119.25297408663606</c:v>
                </c:pt>
                <c:pt idx="448">
                  <c:v>119.46155820934833</c:v>
                </c:pt>
                <c:pt idx="449">
                  <c:v>119.66997894159071</c:v>
                </c:pt>
                <c:pt idx="450">
                  <c:v>119.87823664174832</c:v>
                </c:pt>
                <c:pt idx="451">
                  <c:v>120.08633166689999</c:v>
                </c:pt>
                <c:pt idx="452">
                  <c:v>120.29426437282508</c:v>
                </c:pt>
                <c:pt idx="453">
                  <c:v>120.50203511400997</c:v>
                </c:pt>
                <c:pt idx="454">
                  <c:v>120.70964424365467</c:v>
                </c:pt>
                <c:pt idx="455">
                  <c:v>120.91709211367933</c:v>
                </c:pt>
                <c:pt idx="456">
                  <c:v>121.12437907473077</c:v>
                </c:pt>
                <c:pt idx="457">
                  <c:v>121.33150547618885</c:v>
                </c:pt>
                <c:pt idx="458">
                  <c:v>121.53847166617294</c:v>
                </c:pt>
                <c:pt idx="459">
                  <c:v>121.74527799154822</c:v>
                </c:pt>
                <c:pt idx="460">
                  <c:v>121.95192479793205</c:v>
                </c:pt>
                <c:pt idx="461">
                  <c:v>122.15841242970018</c:v>
                </c:pt>
                <c:pt idx="462">
                  <c:v>122.36474122999303</c:v>
                </c:pt>
                <c:pt idx="463">
                  <c:v>122.57091154072189</c:v>
                </c:pt>
                <c:pt idx="464">
                  <c:v>122.77692370257508</c:v>
                </c:pt>
                <c:pt idx="465">
                  <c:v>122.98277805502399</c:v>
                </c:pt>
                <c:pt idx="466">
                  <c:v>123.18847493632926</c:v>
                </c:pt>
                <c:pt idx="467">
                  <c:v>123.39401468354674</c:v>
                </c:pt>
                <c:pt idx="468">
                  <c:v>123.59939763253355</c:v>
                </c:pt>
                <c:pt idx="469">
                  <c:v>123.80462411795398</c:v>
                </c:pt>
                <c:pt idx="470">
                  <c:v>124.00969447328546</c:v>
                </c:pt>
                <c:pt idx="471">
                  <c:v>124.21460903082442</c:v>
                </c:pt>
                <c:pt idx="472">
                  <c:v>124.41936812169213</c:v>
                </c:pt>
                <c:pt idx="473">
                  <c:v>124.62397207584054</c:v>
                </c:pt>
                <c:pt idx="474">
                  <c:v>124.82842122205803</c:v>
                </c:pt>
                <c:pt idx="475">
                  <c:v>125.03271588797514</c:v>
                </c:pt>
                <c:pt idx="476">
                  <c:v>125.23685640007029</c:v>
                </c:pt>
                <c:pt idx="477">
                  <c:v>125.44084308367545</c:v>
                </c:pt>
                <c:pt idx="478">
                  <c:v>125.6446762629817</c:v>
                </c:pt>
                <c:pt idx="479">
                  <c:v>125.84835626104494</c:v>
                </c:pt>
                <c:pt idx="480">
                  <c:v>126.05188339979135</c:v>
                </c:pt>
                <c:pt idx="481">
                  <c:v>126.25525800002295</c:v>
                </c:pt>
                <c:pt idx="482">
                  <c:v>126.45848038142309</c:v>
                </c:pt>
                <c:pt idx="483">
                  <c:v>126.66155086256188</c:v>
                </c:pt>
                <c:pt idx="484">
                  <c:v>126.86446976090164</c:v>
                </c:pt>
                <c:pt idx="485">
                  <c:v>127.06723739280228</c:v>
                </c:pt>
                <c:pt idx="486">
                  <c:v>127.26985407352664</c:v>
                </c:pt>
                <c:pt idx="487">
                  <c:v>127.4723201172458</c:v>
                </c:pt>
                <c:pt idx="488">
                  <c:v>127.67463583704438</c:v>
                </c:pt>
                <c:pt idx="489">
                  <c:v>127.8768015449258</c:v>
                </c:pt>
                <c:pt idx="490">
                  <c:v>128.07881755181748</c:v>
                </c:pt>
                <c:pt idx="491">
                  <c:v>128.28068416757606</c:v>
                </c:pt>
                <c:pt idx="492">
                  <c:v>128.48240170099248</c:v>
                </c:pt>
                <c:pt idx="493">
                  <c:v>128.68397045979722</c:v>
                </c:pt>
                <c:pt idx="494">
                  <c:v>128.88539075066532</c:v>
                </c:pt>
                <c:pt idx="495">
                  <c:v>129.08666287922139</c:v>
                </c:pt>
                <c:pt idx="496">
                  <c:v>129.28778715004478</c:v>
                </c:pt>
                <c:pt idx="497">
                  <c:v>129.48876386667442</c:v>
                </c:pt>
                <c:pt idx="498">
                  <c:v>129.68959333161393</c:v>
                </c:pt>
                <c:pt idx="499">
                  <c:v>129.89027584633646</c:v>
                </c:pt>
                <c:pt idx="500">
                  <c:v>130.09081171128963</c:v>
                </c:pt>
              </c:numCache>
            </c:numRef>
          </c:xVal>
          <c:yVal>
            <c:numRef>
              <c:f>Sheet1!$L$14:$L$514</c:f>
              <c:numCache>
                <c:formatCode>General</c:formatCode>
                <c:ptCount val="501"/>
                <c:pt idx="0">
                  <c:v>0</c:v>
                </c:pt>
                <c:pt idx="1">
                  <c:v>0.24334766832893373</c:v>
                </c:pt>
                <c:pt idx="2">
                  <c:v>0.48571430149981776</c:v>
                </c:pt>
                <c:pt idx="3">
                  <c:v>0.72709989979612266</c:v>
                </c:pt>
                <c:pt idx="4">
                  <c:v>0.9675044635001715</c:v>
                </c:pt>
                <c:pt idx="5">
                  <c:v>1.20692799289314</c:v>
                </c:pt>
                <c:pt idx="6">
                  <c:v>1.4453704882550558</c:v>
                </c:pt>
                <c:pt idx="7">
                  <c:v>1.6828319498647999</c:v>
                </c:pt>
                <c:pt idx="8">
                  <c:v>1.9193123780001053</c:v>
                </c:pt>
                <c:pt idx="9">
                  <c:v>2.1548117729375571</c:v>
                </c:pt>
                <c:pt idx="10">
                  <c:v>2.3893301349525951</c:v>
                </c:pt>
                <c:pt idx="11">
                  <c:v>2.6228674643195076</c:v>
                </c:pt>
                <c:pt idx="12">
                  <c:v>2.8554237613114397</c:v>
                </c:pt>
                <c:pt idx="13">
                  <c:v>3.0869990262003859</c:v>
                </c:pt>
                <c:pt idx="14">
                  <c:v>3.3175932592571957</c:v>
                </c:pt>
                <c:pt idx="15">
                  <c:v>3.5472064607515676</c:v>
                </c:pt>
                <c:pt idx="16">
                  <c:v>3.7758386309520566</c:v>
                </c:pt>
                <c:pt idx="17">
                  <c:v>4.0034897701260679</c:v>
                </c:pt>
                <c:pt idx="18">
                  <c:v>4.23015987853986</c:v>
                </c:pt>
                <c:pt idx="19">
                  <c:v>4.4558489564585431</c:v>
                </c:pt>
                <c:pt idx="20">
                  <c:v>4.680557004146082</c:v>
                </c:pt>
                <c:pt idx="21">
                  <c:v>4.9042840218652914</c:v>
                </c:pt>
                <c:pt idx="22">
                  <c:v>5.1270300098778394</c:v>
                </c:pt>
                <c:pt idx="23">
                  <c:v>5.3487949684442482</c:v>
                </c:pt>
                <c:pt idx="24">
                  <c:v>5.5695788978238898</c:v>
                </c:pt>
                <c:pt idx="25">
                  <c:v>5.7893817982749916</c:v>
                </c:pt>
                <c:pt idx="26">
                  <c:v>6.0082036700546304</c:v>
                </c:pt>
                <c:pt idx="27">
                  <c:v>6.2260445134187394</c:v>
                </c:pt>
                <c:pt idx="28">
                  <c:v>6.4429043286221006</c:v>
                </c:pt>
                <c:pt idx="29">
                  <c:v>6.658783115918351</c:v>
                </c:pt>
                <c:pt idx="30">
                  <c:v>6.8736808755599785</c:v>
                </c:pt>
                <c:pt idx="31">
                  <c:v>7.0875976077983251</c:v>
                </c:pt>
                <c:pt idx="32">
                  <c:v>7.3005333128835836</c:v>
                </c:pt>
                <c:pt idx="33">
                  <c:v>7.512487991064801</c:v>
                </c:pt>
                <c:pt idx="34">
                  <c:v>7.723461642589875</c:v>
                </c:pt>
                <c:pt idx="35">
                  <c:v>7.9334542677055584</c:v>
                </c:pt>
                <c:pt idx="36">
                  <c:v>8.1424658666574548</c:v>
                </c:pt>
                <c:pt idx="37">
                  <c:v>8.3504964396900192</c:v>
                </c:pt>
                <c:pt idx="38">
                  <c:v>8.5575459870465629</c:v>
                </c:pt>
                <c:pt idx="39">
                  <c:v>8.7636145089692477</c:v>
                </c:pt>
                <c:pt idx="40">
                  <c:v>8.9687020056990843</c:v>
                </c:pt>
                <c:pt idx="41">
                  <c:v>9.1728084774759431</c:v>
                </c:pt>
                <c:pt idx="42">
                  <c:v>9.3759339245385434</c:v>
                </c:pt>
                <c:pt idx="43">
                  <c:v>9.5780783471244533</c:v>
                </c:pt>
                <c:pt idx="44">
                  <c:v>9.7792417454700988</c:v>
                </c:pt>
                <c:pt idx="45">
                  <c:v>9.9794241198107585</c:v>
                </c:pt>
                <c:pt idx="46">
                  <c:v>10.17862547038056</c:v>
                </c:pt>
                <c:pt idx="47">
                  <c:v>10.376845797412486</c:v>
                </c:pt>
                <c:pt idx="48">
                  <c:v>10.574085101138371</c:v>
                </c:pt>
                <c:pt idx="49">
                  <c:v>10.770343381788901</c:v>
                </c:pt>
                <c:pt idx="50">
                  <c:v>10.965620639593618</c:v>
                </c:pt>
                <c:pt idx="51">
                  <c:v>11.159916874780913</c:v>
                </c:pt>
                <c:pt idx="52">
                  <c:v>11.35323208757803</c:v>
                </c:pt>
                <c:pt idx="53">
                  <c:v>11.545566278211068</c:v>
                </c:pt>
                <c:pt idx="54">
                  <c:v>11.736919446904976</c:v>
                </c:pt>
                <c:pt idx="55">
                  <c:v>11.927291593883556</c:v>
                </c:pt>
                <c:pt idx="56">
                  <c:v>12.116682719369463</c:v>
                </c:pt>
                <c:pt idx="57">
                  <c:v>12.305092823584207</c:v>
                </c:pt>
                <c:pt idx="58">
                  <c:v>12.492521906748145</c:v>
                </c:pt>
                <c:pt idx="59">
                  <c:v>12.678969969080493</c:v>
                </c:pt>
                <c:pt idx="60">
                  <c:v>12.864437010799312</c:v>
                </c:pt>
                <c:pt idx="61">
                  <c:v>13.048923032121525</c:v>
                </c:pt>
                <c:pt idx="62">
                  <c:v>13.232428033262899</c:v>
                </c:pt>
                <c:pt idx="63">
                  <c:v>13.414952014438059</c:v>
                </c:pt>
                <c:pt idx="64">
                  <c:v>13.596494975860479</c:v>
                </c:pt>
                <c:pt idx="65">
                  <c:v>13.777056917742488</c:v>
                </c:pt>
                <c:pt idx="66">
                  <c:v>13.956637840295269</c:v>
                </c:pt>
                <c:pt idx="67">
                  <c:v>14.135237743728851</c:v>
                </c:pt>
                <c:pt idx="68">
                  <c:v>14.312856628252124</c:v>
                </c:pt>
                <c:pt idx="69">
                  <c:v>14.489494494072824</c:v>
                </c:pt>
                <c:pt idx="70">
                  <c:v>14.665151341397543</c:v>
                </c:pt>
                <c:pt idx="71">
                  <c:v>14.839827170431722</c:v>
                </c:pt>
                <c:pt idx="72">
                  <c:v>15.013521981379663</c:v>
                </c:pt>
                <c:pt idx="73">
                  <c:v>15.186235774444496</c:v>
                </c:pt>
                <c:pt idx="74">
                  <c:v>15.357968549828252</c:v>
                </c:pt>
                <c:pt idx="75">
                  <c:v>15.528720307731788</c:v>
                </c:pt>
                <c:pt idx="76">
                  <c:v>15.698491048354763</c:v>
                </c:pt>
                <c:pt idx="77">
                  <c:v>15.867280771895784</c:v>
                </c:pt>
                <c:pt idx="78">
                  <c:v>16.035089478552244</c:v>
                </c:pt>
                <c:pt idx="79">
                  <c:v>16.20191716852041</c:v>
                </c:pt>
                <c:pt idx="80">
                  <c:v>16.367763841995401</c:v>
                </c:pt>
                <c:pt idx="81">
                  <c:v>16.532629499171179</c:v>
                </c:pt>
                <c:pt idx="82">
                  <c:v>16.696514140240577</c:v>
                </c:pt>
                <c:pt idx="83">
                  <c:v>16.859417765395257</c:v>
                </c:pt>
                <c:pt idx="84">
                  <c:v>17.021340374825758</c:v>
                </c:pt>
                <c:pt idx="85">
                  <c:v>17.182281968721455</c:v>
                </c:pt>
                <c:pt idx="86">
                  <c:v>17.34224254727058</c:v>
                </c:pt>
                <c:pt idx="87">
                  <c:v>17.501222110660219</c:v>
                </c:pt>
                <c:pt idx="88">
                  <c:v>17.659220659076311</c:v>
                </c:pt>
                <c:pt idx="89">
                  <c:v>17.816238192703644</c:v>
                </c:pt>
                <c:pt idx="90">
                  <c:v>17.972274711725859</c:v>
                </c:pt>
                <c:pt idx="91">
                  <c:v>18.127330216325461</c:v>
                </c:pt>
                <c:pt idx="92">
                  <c:v>18.281404706683787</c:v>
                </c:pt>
                <c:pt idx="93">
                  <c:v>18.434498182981045</c:v>
                </c:pt>
                <c:pt idx="94">
                  <c:v>18.586610645396288</c:v>
                </c:pt>
                <c:pt idx="95">
                  <c:v>18.737742094107414</c:v>
                </c:pt>
                <c:pt idx="96">
                  <c:v>18.887892529291193</c:v>
                </c:pt>
                <c:pt idx="97">
                  <c:v>19.037061951123228</c:v>
                </c:pt>
                <c:pt idx="98">
                  <c:v>19.185250359777985</c:v>
                </c:pt>
                <c:pt idx="99">
                  <c:v>19.332457755428781</c:v>
                </c:pt>
                <c:pt idx="100">
                  <c:v>19.478684138247786</c:v>
                </c:pt>
                <c:pt idx="101">
                  <c:v>19.623929508406036</c:v>
                </c:pt>
                <c:pt idx="102">
                  <c:v>19.768193866073371</c:v>
                </c:pt>
                <c:pt idx="103">
                  <c:v>19.911477211418539</c:v>
                </c:pt>
                <c:pt idx="104">
                  <c:v>20.053779544609117</c:v>
                </c:pt>
                <c:pt idx="105">
                  <c:v>20.19510086581154</c:v>
                </c:pt>
                <c:pt idx="106">
                  <c:v>20.335441175191086</c:v>
                </c:pt>
                <c:pt idx="107">
                  <c:v>20.474800472911898</c:v>
                </c:pt>
                <c:pt idx="108">
                  <c:v>20.613178759136964</c:v>
                </c:pt>
                <c:pt idx="109">
                  <c:v>20.750576034028125</c:v>
                </c:pt>
                <c:pt idx="110">
                  <c:v>20.88699229774608</c:v>
                </c:pt>
                <c:pt idx="111">
                  <c:v>21.022427550450374</c:v>
                </c:pt>
                <c:pt idx="112">
                  <c:v>21.156881792299405</c:v>
                </c:pt>
                <c:pt idx="113">
                  <c:v>21.290355023450431</c:v>
                </c:pt>
                <c:pt idx="114">
                  <c:v>21.422847244059554</c:v>
                </c:pt>
                <c:pt idx="115">
                  <c:v>21.554358454281733</c:v>
                </c:pt>
                <c:pt idx="116">
                  <c:v>21.684888654270782</c:v>
                </c:pt>
                <c:pt idx="117">
                  <c:v>21.814437844179359</c:v>
                </c:pt>
                <c:pt idx="118">
                  <c:v>21.943006024158983</c:v>
                </c:pt>
                <c:pt idx="119">
                  <c:v>22.070593194360026</c:v>
                </c:pt>
                <c:pt idx="120">
                  <c:v>22.197199354931701</c:v>
                </c:pt>
                <c:pt idx="121">
                  <c:v>22.322824506022091</c:v>
                </c:pt>
                <c:pt idx="122">
                  <c:v>22.447468647778116</c:v>
                </c:pt>
                <c:pt idx="123">
                  <c:v>22.571131780345556</c:v>
                </c:pt>
                <c:pt idx="124">
                  <c:v>22.693813903869049</c:v>
                </c:pt>
                <c:pt idx="125">
                  <c:v>22.815515018492071</c:v>
                </c:pt>
                <c:pt idx="126">
                  <c:v>22.936235124356966</c:v>
                </c:pt>
                <c:pt idx="127">
                  <c:v>23.05597422160492</c:v>
                </c:pt>
                <c:pt idx="128">
                  <c:v>23.174732310375976</c:v>
                </c:pt>
                <c:pt idx="129">
                  <c:v>23.29250939080903</c:v>
                </c:pt>
                <c:pt idx="130">
                  <c:v>23.409305463041829</c:v>
                </c:pt>
                <c:pt idx="131">
                  <c:v>23.525120527210973</c:v>
                </c:pt>
                <c:pt idx="132">
                  <c:v>23.639954583451917</c:v>
                </c:pt>
                <c:pt idx="133">
                  <c:v>23.753807631898962</c:v>
                </c:pt>
                <c:pt idx="134">
                  <c:v>23.866679672685269</c:v>
                </c:pt>
                <c:pt idx="135">
                  <c:v>23.97857070594285</c:v>
                </c:pt>
                <c:pt idx="136">
                  <c:v>24.089480731802563</c:v>
                </c:pt>
                <c:pt idx="137">
                  <c:v>24.199409750394132</c:v>
                </c:pt>
                <c:pt idx="138">
                  <c:v>24.308357761846118</c:v>
                </c:pt>
                <c:pt idx="139">
                  <c:v>24.41632476628595</c:v>
                </c:pt>
                <c:pt idx="140">
                  <c:v>24.523310763839891</c:v>
                </c:pt>
                <c:pt idx="141">
                  <c:v>24.629315754633076</c:v>
                </c:pt>
                <c:pt idx="142">
                  <c:v>24.734339738789483</c:v>
                </c:pt>
                <c:pt idx="143">
                  <c:v>24.838382716431948</c:v>
                </c:pt>
                <c:pt idx="144">
                  <c:v>24.941444687682147</c:v>
                </c:pt>
                <c:pt idx="145">
                  <c:v>25.04352565266062</c:v>
                </c:pt>
                <c:pt idx="146">
                  <c:v>25.144625611486759</c:v>
                </c:pt>
                <c:pt idx="147">
                  <c:v>25.244744564278804</c:v>
                </c:pt>
                <c:pt idx="148">
                  <c:v>25.343882511153854</c:v>
                </c:pt>
                <c:pt idx="149">
                  <c:v>25.442039452227856</c:v>
                </c:pt>
                <c:pt idx="150">
                  <c:v>25.539215387615606</c:v>
                </c:pt>
                <c:pt idx="151">
                  <c:v>25.635410317430757</c:v>
                </c:pt>
                <c:pt idx="152">
                  <c:v>25.730624241785815</c:v>
                </c:pt>
                <c:pt idx="153">
                  <c:v>25.824857160792142</c:v>
                </c:pt>
                <c:pt idx="154">
                  <c:v>25.918109074559947</c:v>
                </c:pt>
                <c:pt idx="155">
                  <c:v>26.010379983198295</c:v>
                </c:pt>
                <c:pt idx="156">
                  <c:v>26.101669886815099</c:v>
                </c:pt>
                <c:pt idx="157">
                  <c:v>26.191978785517133</c:v>
                </c:pt>
                <c:pt idx="158">
                  <c:v>26.281306679410015</c:v>
                </c:pt>
                <c:pt idx="159">
                  <c:v>26.369653568598217</c:v>
                </c:pt>
                <c:pt idx="160">
                  <c:v>26.457019453185072</c:v>
                </c:pt>
                <c:pt idx="161">
                  <c:v>26.543404333272751</c:v>
                </c:pt>
                <c:pt idx="162">
                  <c:v>26.628808208962297</c:v>
                </c:pt>
                <c:pt idx="163">
                  <c:v>26.713231080353584</c:v>
                </c:pt>
                <c:pt idx="164">
                  <c:v>26.796672947545353</c:v>
                </c:pt>
                <c:pt idx="165">
                  <c:v>26.879133810635196</c:v>
                </c:pt>
                <c:pt idx="166">
                  <c:v>26.960613669719557</c:v>
                </c:pt>
                <c:pt idx="167">
                  <c:v>27.04111252489373</c:v>
                </c:pt>
                <c:pt idx="168">
                  <c:v>27.12063037625186</c:v>
                </c:pt>
                <c:pt idx="169">
                  <c:v>27.199167223886946</c:v>
                </c:pt>
                <c:pt idx="170">
                  <c:v>27.276723067890845</c:v>
                </c:pt>
                <c:pt idx="171">
                  <c:v>27.353297908354264</c:v>
                </c:pt>
                <c:pt idx="172">
                  <c:v>27.428891745366755</c:v>
                </c:pt>
                <c:pt idx="173">
                  <c:v>27.503504579016742</c:v>
                </c:pt>
                <c:pt idx="174">
                  <c:v>27.577136409391478</c:v>
                </c:pt>
                <c:pt idx="175">
                  <c:v>27.649787236577083</c:v>
                </c:pt>
                <c:pt idx="176">
                  <c:v>27.721457060658526</c:v>
                </c:pt>
                <c:pt idx="177">
                  <c:v>27.792145881719634</c:v>
                </c:pt>
                <c:pt idx="178">
                  <c:v>27.861853699843071</c:v>
                </c:pt>
                <c:pt idx="179">
                  <c:v>27.930580515110371</c:v>
                </c:pt>
                <c:pt idx="180">
                  <c:v>27.998326327601912</c:v>
                </c:pt>
                <c:pt idx="181">
                  <c:v>28.06509113739693</c:v>
                </c:pt>
                <c:pt idx="182">
                  <c:v>28.13087494457351</c:v>
                </c:pt>
                <c:pt idx="183">
                  <c:v>28.195677749208581</c:v>
                </c:pt>
                <c:pt idx="184">
                  <c:v>28.259499551377942</c:v>
                </c:pt>
                <c:pt idx="185">
                  <c:v>28.322340351156232</c:v>
                </c:pt>
                <c:pt idx="186">
                  <c:v>28.384200148616952</c:v>
                </c:pt>
                <c:pt idx="187">
                  <c:v>28.445078943832442</c:v>
                </c:pt>
                <c:pt idx="188">
                  <c:v>28.50497673687391</c:v>
                </c:pt>
                <c:pt idx="189">
                  <c:v>28.563893527811405</c:v>
                </c:pt>
                <c:pt idx="190">
                  <c:v>28.621829316713843</c:v>
                </c:pt>
                <c:pt idx="191">
                  <c:v>28.678784103648976</c:v>
                </c:pt>
                <c:pt idx="192">
                  <c:v>28.734757888683411</c:v>
                </c:pt>
                <c:pt idx="193">
                  <c:v>28.789750671882619</c:v>
                </c:pt>
                <c:pt idx="194">
                  <c:v>28.843762453310916</c:v>
                </c:pt>
                <c:pt idx="195">
                  <c:v>28.89679323303147</c:v>
                </c:pt>
                <c:pt idx="196">
                  <c:v>28.948843011106305</c:v>
                </c:pt>
                <c:pt idx="197">
                  <c:v>28.999911787596293</c:v>
                </c:pt>
                <c:pt idx="198">
                  <c:v>29.049999562561169</c:v>
                </c:pt>
                <c:pt idx="199">
                  <c:v>29.099106336059506</c:v>
                </c:pt>
                <c:pt idx="200">
                  <c:v>29.147232108148742</c:v>
                </c:pt>
                <c:pt idx="201">
                  <c:v>29.194376878885159</c:v>
                </c:pt>
                <c:pt idx="202">
                  <c:v>29.240540648323893</c:v>
                </c:pt>
                <c:pt idx="203">
                  <c:v>29.285723416518938</c:v>
                </c:pt>
                <c:pt idx="204">
                  <c:v>29.329925183523141</c:v>
                </c:pt>
                <c:pt idx="205">
                  <c:v>29.373145949388196</c:v>
                </c:pt>
                <c:pt idx="206">
                  <c:v>29.41538571416465</c:v>
                </c:pt>
                <c:pt idx="207">
                  <c:v>29.456644477901904</c:v>
                </c:pt>
                <c:pt idx="208">
                  <c:v>29.496922240648221</c:v>
                </c:pt>
                <c:pt idx="209">
                  <c:v>29.536219002450697</c:v>
                </c:pt>
                <c:pt idx="210">
                  <c:v>29.574534763355299</c:v>
                </c:pt>
                <c:pt idx="211">
                  <c:v>29.611869523406835</c:v>
                </c:pt>
                <c:pt idx="212">
                  <c:v>29.648223282648971</c:v>
                </c:pt>
                <c:pt idx="213">
                  <c:v>29.683596041124225</c:v>
                </c:pt>
                <c:pt idx="214">
                  <c:v>29.717987798873967</c:v>
                </c:pt>
                <c:pt idx="215">
                  <c:v>29.751398555938422</c:v>
                </c:pt>
                <c:pt idx="216">
                  <c:v>29.783828312356665</c:v>
                </c:pt>
                <c:pt idx="217">
                  <c:v>29.815277068166623</c:v>
                </c:pt>
                <c:pt idx="218">
                  <c:v>29.845744823405081</c:v>
                </c:pt>
                <c:pt idx="219">
                  <c:v>29.875231578107663</c:v>
                </c:pt>
                <c:pt idx="220">
                  <c:v>29.903737332308864</c:v>
                </c:pt>
                <c:pt idx="221">
                  <c:v>29.931262086042022</c:v>
                </c:pt>
                <c:pt idx="222">
                  <c:v>29.957805839339326</c:v>
                </c:pt>
                <c:pt idx="223">
                  <c:v>29.98336859223182</c:v>
                </c:pt>
                <c:pt idx="224">
                  <c:v>30.0079503447494</c:v>
                </c:pt>
                <c:pt idx="225">
                  <c:v>30.031551096920822</c:v>
                </c:pt>
                <c:pt idx="226">
                  <c:v>30.05417084877368</c:v>
                </c:pt>
                <c:pt idx="227">
                  <c:v>30.075809600334434</c:v>
                </c:pt>
                <c:pt idx="228">
                  <c:v>30.096467351628398</c:v>
                </c:pt>
                <c:pt idx="229">
                  <c:v>30.116144102679719</c:v>
                </c:pt>
                <c:pt idx="230">
                  <c:v>30.134839853511419</c:v>
                </c:pt>
                <c:pt idx="231">
                  <c:v>30.152554604145358</c:v>
                </c:pt>
                <c:pt idx="232">
                  <c:v>30.169288354602266</c:v>
                </c:pt>
                <c:pt idx="233">
                  <c:v>30.185041104901693</c:v>
                </c:pt>
                <c:pt idx="234">
                  <c:v>30.199812855062081</c:v>
                </c:pt>
                <c:pt idx="235">
                  <c:v>30.213603605100698</c:v>
                </c:pt>
                <c:pt idx="236">
                  <c:v>30.226413355033678</c:v>
                </c:pt>
                <c:pt idx="237">
                  <c:v>30.238242104876001</c:v>
                </c:pt>
                <c:pt idx="238">
                  <c:v>30.249089854641497</c:v>
                </c:pt>
                <c:pt idx="239">
                  <c:v>30.258956604342856</c:v>
                </c:pt>
                <c:pt idx="240">
                  <c:v>30.267842353991618</c:v>
                </c:pt>
                <c:pt idx="241">
                  <c:v>30.275747103598178</c:v>
                </c:pt>
                <c:pt idx="242">
                  <c:v>30.28267085317178</c:v>
                </c:pt>
                <c:pt idx="243">
                  <c:v>30.288613602720517</c:v>
                </c:pt>
                <c:pt idx="244">
                  <c:v>30.293575352251338</c:v>
                </c:pt>
                <c:pt idx="245">
                  <c:v>30.297556101770056</c:v>
                </c:pt>
                <c:pt idx="246">
                  <c:v>30.300555851281324</c:v>
                </c:pt>
                <c:pt idx="247">
                  <c:v>30.302574600788645</c:v>
                </c:pt>
                <c:pt idx="248">
                  <c:v>30.303612350294383</c:v>
                </c:pt>
                <c:pt idx="249">
                  <c:v>30.303669099799752</c:v>
                </c:pt>
                <c:pt idx="250">
                  <c:v>30.302744849321307</c:v>
                </c:pt>
                <c:pt idx="251">
                  <c:v>30.300839598921542</c:v>
                </c:pt>
                <c:pt idx="252">
                  <c:v>30.297953348725869</c:v>
                </c:pt>
                <c:pt idx="253">
                  <c:v>30.294086098924993</c:v>
                </c:pt>
                <c:pt idx="254">
                  <c:v>30.28923784977443</c:v>
                </c:pt>
                <c:pt idx="255">
                  <c:v>30.283408601594523</c:v>
                </c:pt>
                <c:pt idx="256">
                  <c:v>30.276598354770428</c:v>
                </c:pt>
                <c:pt idx="257">
                  <c:v>30.26880710975211</c:v>
                </c:pt>
                <c:pt idx="258">
                  <c:v>30.260034867054365</c:v>
                </c:pt>
                <c:pt idx="259">
                  <c:v>30.250281627256797</c:v>
                </c:pt>
                <c:pt idx="260">
                  <c:v>30.239547391003835</c:v>
                </c:pt>
                <c:pt idx="261">
                  <c:v>30.227832159004713</c:v>
                </c:pt>
                <c:pt idx="262">
                  <c:v>30.215135932033494</c:v>
                </c:pt>
                <c:pt idx="263">
                  <c:v>30.201458710929046</c:v>
                </c:pt>
                <c:pt idx="264">
                  <c:v>30.186800496595055</c:v>
                </c:pt>
                <c:pt idx="265">
                  <c:v>30.171161290000036</c:v>
                </c:pt>
                <c:pt idx="266">
                  <c:v>30.1545410921773</c:v>
                </c:pt>
                <c:pt idx="267">
                  <c:v>30.136939904224985</c:v>
                </c:pt>
                <c:pt idx="268">
                  <c:v>30.118357727306044</c:v>
                </c:pt>
                <c:pt idx="269">
                  <c:v>30.098794562648244</c:v>
                </c:pt>
                <c:pt idx="270">
                  <c:v>30.078250411544161</c:v>
                </c:pt>
                <c:pt idx="271">
                  <c:v>30.056725275351187</c:v>
                </c:pt>
                <c:pt idx="272">
                  <c:v>30.034219155491538</c:v>
                </c:pt>
                <c:pt idx="273">
                  <c:v>30.010732053452227</c:v>
                </c:pt>
                <c:pt idx="274">
                  <c:v>29.986263970785089</c:v>
                </c:pt>
                <c:pt idx="275">
                  <c:v>29.960814909106769</c:v>
                </c:pt>
                <c:pt idx="276">
                  <c:v>29.934384870098729</c:v>
                </c:pt>
                <c:pt idx="277">
                  <c:v>29.906973855507236</c:v>
                </c:pt>
                <c:pt idx="278">
                  <c:v>29.878581867143371</c:v>
                </c:pt>
                <c:pt idx="279">
                  <c:v>29.849208906883028</c:v>
                </c:pt>
                <c:pt idx="280">
                  <c:v>29.818854976666909</c:v>
                </c:pt>
                <c:pt idx="281">
                  <c:v>29.787520078500524</c:v>
                </c:pt>
                <c:pt idx="282">
                  <c:v>29.755204214454189</c:v>
                </c:pt>
                <c:pt idx="283">
                  <c:v>29.721907386663037</c:v>
                </c:pt>
                <c:pt idx="284">
                  <c:v>29.68762959732701</c:v>
                </c:pt>
                <c:pt idx="285">
                  <c:v>29.652370848710845</c:v>
                </c:pt>
                <c:pt idx="286">
                  <c:v>29.616131143144099</c:v>
                </c:pt>
                <c:pt idx="287">
                  <c:v>29.578910483021119</c:v>
                </c:pt>
                <c:pt idx="288">
                  <c:v>29.54070887080108</c:v>
                </c:pt>
                <c:pt idx="289">
                  <c:v>29.501526309007946</c:v>
                </c:pt>
                <c:pt idx="290">
                  <c:v>29.461362800230496</c:v>
                </c:pt>
                <c:pt idx="291">
                  <c:v>29.420218347122294</c:v>
                </c:pt>
                <c:pt idx="292">
                  <c:v>29.37809295240173</c:v>
                </c:pt>
                <c:pt idx="293">
                  <c:v>29.334986618851978</c:v>
                </c:pt>
                <c:pt idx="294">
                  <c:v>29.29089934932102</c:v>
                </c:pt>
                <c:pt idx="295">
                  <c:v>29.245831146721645</c:v>
                </c:pt>
                <c:pt idx="296">
                  <c:v>29.199782014031435</c:v>
                </c:pt>
                <c:pt idx="297">
                  <c:v>29.152751954292768</c:v>
                </c:pt>
                <c:pt idx="298">
                  <c:v>29.104740970612824</c:v>
                </c:pt>
                <c:pt idx="299">
                  <c:v>29.055749066163589</c:v>
                </c:pt>
                <c:pt idx="300">
                  <c:v>29.005776244181831</c:v>
                </c:pt>
                <c:pt idx="301">
                  <c:v>28.954822507969126</c:v>
                </c:pt>
                <c:pt idx="302">
                  <c:v>28.90288786089183</c:v>
                </c:pt>
                <c:pt idx="303">
                  <c:v>28.849972306381112</c:v>
                </c:pt>
                <c:pt idx="304">
                  <c:v>28.796075847932922</c:v>
                </c:pt>
                <c:pt idx="305">
                  <c:v>28.741198489108005</c:v>
                </c:pt>
                <c:pt idx="306">
                  <c:v>28.685340233531896</c:v>
                </c:pt>
                <c:pt idx="307">
                  <c:v>28.628501084894925</c:v>
                </c:pt>
                <c:pt idx="308">
                  <c:v>28.570681046952203</c:v>
                </c:pt>
                <c:pt idx="309">
                  <c:v>28.511880123523632</c:v>
                </c:pt>
                <c:pt idx="310">
                  <c:v>28.452098318493906</c:v>
                </c:pt>
                <c:pt idx="311">
                  <c:v>28.39133563581251</c:v>
                </c:pt>
                <c:pt idx="312">
                  <c:v>28.329592079493697</c:v>
                </c:pt>
                <c:pt idx="313">
                  <c:v>28.266867653616522</c:v>
                </c:pt>
                <c:pt idx="314">
                  <c:v>28.203162362324814</c:v>
                </c:pt>
                <c:pt idx="315">
                  <c:v>28.138476209827186</c:v>
                </c:pt>
                <c:pt idx="316">
                  <c:v>28.072809200397025</c:v>
                </c:pt>
                <c:pt idx="317">
                  <c:v>28.006161338372511</c:v>
                </c:pt>
                <c:pt idx="318">
                  <c:v>27.938532628156594</c:v>
                </c:pt>
                <c:pt idx="319">
                  <c:v>27.869923074217002</c:v>
                </c:pt>
                <c:pt idx="320">
                  <c:v>27.800332681086243</c:v>
                </c:pt>
                <c:pt idx="321">
                  <c:v>27.729761453361597</c:v>
                </c:pt>
                <c:pt idx="322">
                  <c:v>27.658209395705114</c:v>
                </c:pt>
                <c:pt idx="323">
                  <c:v>27.585676512843627</c:v>
                </c:pt>
                <c:pt idx="324">
                  <c:v>27.512162809568736</c:v>
                </c:pt>
                <c:pt idx="325">
                  <c:v>27.437668290736806</c:v>
                </c:pt>
                <c:pt idx="326">
                  <c:v>27.362192961268978</c:v>
                </c:pt>
                <c:pt idx="327">
                  <c:v>27.285736826151151</c:v>
                </c:pt>
                <c:pt idx="328">
                  <c:v>27.208299890434002</c:v>
                </c:pt>
                <c:pt idx="329">
                  <c:v>27.129882159232967</c:v>
                </c:pt>
                <c:pt idx="330">
                  <c:v>27.050483637728245</c:v>
                </c:pt>
                <c:pt idx="331">
                  <c:v>26.970104331164794</c:v>
                </c:pt>
                <c:pt idx="332">
                  <c:v>26.888744244852347</c:v>
                </c:pt>
                <c:pt idx="333">
                  <c:v>26.806403384165378</c:v>
                </c:pt>
                <c:pt idx="334">
                  <c:v>26.723081754543131</c:v>
                </c:pt>
                <c:pt idx="335">
                  <c:v>26.638779361489608</c:v>
                </c:pt>
                <c:pt idx="336">
                  <c:v>26.553496210573552</c:v>
                </c:pt>
                <c:pt idx="337">
                  <c:v>26.467232307428475</c:v>
                </c:pt>
                <c:pt idx="338">
                  <c:v>26.379987657752622</c:v>
                </c:pt>
                <c:pt idx="339">
                  <c:v>26.291762267309021</c:v>
                </c:pt>
                <c:pt idx="340">
                  <c:v>26.202556141925413</c:v>
                </c:pt>
                <c:pt idx="341">
                  <c:v>26.112369287494314</c:v>
                </c:pt>
                <c:pt idx="342">
                  <c:v>26.021201709972967</c:v>
                </c:pt>
                <c:pt idx="343">
                  <c:v>25.929053415383375</c:v>
                </c:pt>
                <c:pt idx="344">
                  <c:v>25.835924409812279</c:v>
                </c:pt>
                <c:pt idx="345">
                  <c:v>25.74181469941114</c:v>
                </c:pt>
                <c:pt idx="346">
                  <c:v>25.646724290396193</c:v>
                </c:pt>
                <c:pt idx="347">
                  <c:v>25.550653189048393</c:v>
                </c:pt>
                <c:pt idx="348">
                  <c:v>25.453601401713431</c:v>
                </c:pt>
                <c:pt idx="349">
                  <c:v>25.355568934801742</c:v>
                </c:pt>
                <c:pt idx="350">
                  <c:v>25.256555794788476</c:v>
                </c:pt>
                <c:pt idx="351">
                  <c:v>25.156561988213532</c:v>
                </c:pt>
                <c:pt idx="352">
                  <c:v>25.055587521681531</c:v>
                </c:pt>
                <c:pt idx="353">
                  <c:v>24.953632401861825</c:v>
                </c:pt>
                <c:pt idx="354">
                  <c:v>24.850696635488482</c:v>
                </c:pt>
                <c:pt idx="355">
                  <c:v>24.746780229360311</c:v>
                </c:pt>
                <c:pt idx="356">
                  <c:v>24.641883190340831</c:v>
                </c:pt>
                <c:pt idx="357">
                  <c:v>24.536005525358277</c:v>
                </c:pt>
                <c:pt idx="358">
                  <c:v>24.429147241405623</c:v>
                </c:pt>
                <c:pt idx="359">
                  <c:v>24.32130834554054</c:v>
                </c:pt>
                <c:pt idx="360">
                  <c:v>24.212488844885424</c:v>
                </c:pt>
                <c:pt idx="361">
                  <c:v>24.102688746627379</c:v>
                </c:pt>
                <c:pt idx="362">
                  <c:v>23.991908058018225</c:v>
                </c:pt>
                <c:pt idx="363">
                  <c:v>23.880146786374489</c:v>
                </c:pt>
                <c:pt idx="364">
                  <c:v>23.767404939077409</c:v>
                </c:pt>
                <c:pt idx="365">
                  <c:v>23.653682523572918</c:v>
                </c:pt>
                <c:pt idx="366">
                  <c:v>23.538979547371667</c:v>
                </c:pt>
                <c:pt idx="367">
                  <c:v>23.423296018048998</c:v>
                </c:pt>
                <c:pt idx="368">
                  <c:v>23.306631943244955</c:v>
                </c:pt>
                <c:pt idx="369">
                  <c:v>23.188987330664283</c:v>
                </c:pt>
                <c:pt idx="370">
                  <c:v>23.07036218807642</c:v>
                </c:pt>
                <c:pt idx="371">
                  <c:v>22.950756523315494</c:v>
                </c:pt>
                <c:pt idx="372">
                  <c:v>22.830170344280329</c:v>
                </c:pt>
                <c:pt idx="373">
                  <c:v>22.70860365893444</c:v>
                </c:pt>
                <c:pt idx="374">
                  <c:v>22.586056475306023</c:v>
                </c:pt>
                <c:pt idx="375">
                  <c:v>22.462528801487963</c:v>
                </c:pt>
                <c:pt idx="376">
                  <c:v>22.338020645637826</c:v>
                </c:pt>
                <c:pt idx="377">
                  <c:v>22.212532015977864</c:v>
                </c:pt>
                <c:pt idx="378">
                  <c:v>22.086062920794998</c:v>
                </c:pt>
                <c:pt idx="379">
                  <c:v>21.958613368440833</c:v>
                </c:pt>
                <c:pt idx="380">
                  <c:v>21.830183367331649</c:v>
                </c:pt>
                <c:pt idx="381">
                  <c:v>21.700772925948392</c:v>
                </c:pt>
                <c:pt idx="382">
                  <c:v>21.570382052836681</c:v>
                </c:pt>
                <c:pt idx="383">
                  <c:v>21.439010756606802</c:v>
                </c:pt>
                <c:pt idx="384">
                  <c:v>21.306659045933706</c:v>
                </c:pt>
                <c:pt idx="385">
                  <c:v>21.17332692955701</c:v>
                </c:pt>
                <c:pt idx="386">
                  <c:v>21.039014416280988</c:v>
                </c:pt>
                <c:pt idx="387">
                  <c:v>20.903721514974571</c:v>
                </c:pt>
                <c:pt idx="388">
                  <c:v>20.767448234571351</c:v>
                </c:pt>
                <c:pt idx="389">
                  <c:v>20.630194584069571</c:v>
                </c:pt>
                <c:pt idx="390">
                  <c:v>20.491960572532122</c:v>
                </c:pt>
                <c:pt idx="391">
                  <c:v>20.352746209086551</c:v>
                </c:pt>
                <c:pt idx="392">
                  <c:v>20.212551502925042</c:v>
                </c:pt>
                <c:pt idx="393">
                  <c:v>20.071376463304432</c:v>
                </c:pt>
                <c:pt idx="394">
                  <c:v>19.929221099546197</c:v>
                </c:pt>
                <c:pt idx="395">
                  <c:v>19.786085421036447</c:v>
                </c:pt>
                <c:pt idx="396">
                  <c:v>19.641969437225931</c:v>
                </c:pt>
                <c:pt idx="397">
                  <c:v>19.496873157630041</c:v>
                </c:pt>
                <c:pt idx="398">
                  <c:v>19.350796591828782</c:v>
                </c:pt>
                <c:pt idx="399">
                  <c:v>19.203739749466813</c:v>
                </c:pt>
                <c:pt idx="400">
                  <c:v>19.05570264025339</c:v>
                </c:pt>
                <c:pt idx="401">
                  <c:v>18.906685273962424</c:v>
                </c:pt>
                <c:pt idx="402">
                  <c:v>18.756687660432423</c:v>
                </c:pt>
                <c:pt idx="403">
                  <c:v>18.605709809566523</c:v>
                </c:pt>
                <c:pt idx="404">
                  <c:v>18.453751731332478</c:v>
                </c:pt>
                <c:pt idx="405">
                  <c:v>18.300813435762649</c:v>
                </c:pt>
                <c:pt idx="406">
                  <c:v>18.146894932954019</c:v>
                </c:pt>
                <c:pt idx="407">
                  <c:v>17.991996233068178</c:v>
                </c:pt>
                <c:pt idx="408">
                  <c:v>17.836117346331299</c:v>
                </c:pt>
                <c:pt idx="409">
                  <c:v>17.679258283034184</c:v>
                </c:pt>
                <c:pt idx="410">
                  <c:v>17.521419053532224</c:v>
                </c:pt>
                <c:pt idx="411">
                  <c:v>17.362599668245409</c:v>
                </c:pt>
                <c:pt idx="412">
                  <c:v>17.202800137658325</c:v>
                </c:pt>
                <c:pt idx="413">
                  <c:v>17.04202047232015</c:v>
                </c:pt>
                <c:pt idx="414">
                  <c:v>16.880260682844646</c:v>
                </c:pt>
                <c:pt idx="415">
                  <c:v>16.717520779910171</c:v>
                </c:pt>
                <c:pt idx="416">
                  <c:v>16.55380077425966</c:v>
                </c:pt>
                <c:pt idx="417">
                  <c:v>16.389100676700622</c:v>
                </c:pt>
                <c:pt idx="418">
                  <c:v>16.223420498105156</c:v>
                </c:pt>
                <c:pt idx="419">
                  <c:v>16.056760249409933</c:v>
                </c:pt>
                <c:pt idx="420">
                  <c:v>15.889119941616192</c:v>
                </c:pt>
                <c:pt idx="421">
                  <c:v>15.720499585789744</c:v>
                </c:pt>
                <c:pt idx="422">
                  <c:v>15.550899193060964</c:v>
                </c:pt>
                <c:pt idx="423">
                  <c:v>15.380318774624788</c:v>
                </c:pt>
                <c:pt idx="424">
                  <c:v>15.208758341740719</c:v>
                </c:pt>
                <c:pt idx="425">
                  <c:v>15.036217905732816</c:v>
                </c:pt>
                <c:pt idx="426">
                  <c:v>14.862697477989686</c:v>
                </c:pt>
                <c:pt idx="427">
                  <c:v>14.688197069964495</c:v>
                </c:pt>
                <c:pt idx="428">
                  <c:v>14.512716693174955</c:v>
                </c:pt>
                <c:pt idx="429">
                  <c:v>14.33625635920332</c:v>
                </c:pt>
                <c:pt idx="430">
                  <c:v>14.15881607969639</c:v>
                </c:pt>
                <c:pt idx="431">
                  <c:v>13.980395866365502</c:v>
                </c:pt>
                <c:pt idx="432">
                  <c:v>13.800995730986529</c:v>
                </c:pt>
                <c:pt idx="433">
                  <c:v>13.620615685399878</c:v>
                </c:pt>
                <c:pt idx="434">
                  <c:v>13.439255741510486</c:v>
                </c:pt>
                <c:pt idx="435">
                  <c:v>13.256915911287818</c:v>
                </c:pt>
                <c:pt idx="436">
                  <c:v>13.073596206765856</c:v>
                </c:pt>
                <c:pt idx="437">
                  <c:v>12.88929664004311</c:v>
                </c:pt>
                <c:pt idx="438">
                  <c:v>12.704017223282605</c:v>
                </c:pt>
                <c:pt idx="439">
                  <c:v>12.517757968711877</c:v>
                </c:pt>
                <c:pt idx="440">
                  <c:v>12.330518888622974</c:v>
                </c:pt>
                <c:pt idx="441">
                  <c:v>12.142299995372454</c:v>
                </c:pt>
                <c:pt idx="442">
                  <c:v>11.953101301381379</c:v>
                </c:pt>
                <c:pt idx="443">
                  <c:v>11.762922819135309</c:v>
                </c:pt>
                <c:pt idx="444">
                  <c:v>11.571764561184303</c:v>
                </c:pt>
                <c:pt idx="445">
                  <c:v>11.379626540142915</c:v>
                </c:pt>
                <c:pt idx="446">
                  <c:v>11.186508768690189</c:v>
                </c:pt>
                <c:pt idx="447">
                  <c:v>10.992411259569657</c:v>
                </c:pt>
                <c:pt idx="448">
                  <c:v>10.797334025589334</c:v>
                </c:pt>
                <c:pt idx="449">
                  <c:v>10.60127707962172</c:v>
                </c:pt>
                <c:pt idx="450">
                  <c:v>10.404240434603789</c:v>
                </c:pt>
                <c:pt idx="451">
                  <c:v>10.206224103536991</c:v>
                </c:pt>
                <c:pt idx="452">
                  <c:v>10.007228099487243</c:v>
                </c:pt>
                <c:pt idx="453">
                  <c:v>9.8072524355849353</c:v>
                </c:pt>
                <c:pt idx="454">
                  <c:v>9.6062971250249145</c:v>
                </c:pt>
                <c:pt idx="455">
                  <c:v>9.4043621810664959</c:v>
                </c:pt>
                <c:pt idx="456">
                  <c:v>9.2014476170334447</c:v>
                </c:pt>
                <c:pt idx="457">
                  <c:v>8.9975534463139795</c:v>
                </c:pt>
                <c:pt idx="458">
                  <c:v>8.7926796823607773</c:v>
                </c:pt>
                <c:pt idx="459">
                  <c:v>8.5868263386909511</c:v>
                </c:pt>
                <c:pt idx="460">
                  <c:v>8.3799934288860616</c:v>
                </c:pt>
                <c:pt idx="461">
                  <c:v>8.1721809665921068</c:v>
                </c:pt>
                <c:pt idx="462">
                  <c:v>7.9633889655195205</c:v>
                </c:pt>
                <c:pt idx="463">
                  <c:v>7.7536174394431692</c:v>
                </c:pt>
                <c:pt idx="464">
                  <c:v>7.5428664022023488</c:v>
                </c:pt>
                <c:pt idx="465">
                  <c:v>7.3311358677007759</c:v>
                </c:pt>
                <c:pt idx="466">
                  <c:v>7.1184258499065916</c:v>
                </c:pt>
                <c:pt idx="467">
                  <c:v>6.9047363628523515</c:v>
                </c:pt>
                <c:pt idx="468">
                  <c:v>6.6900674206350264</c:v>
                </c:pt>
                <c:pt idx="469">
                  <c:v>6.47441903741601</c:v>
                </c:pt>
                <c:pt idx="470">
                  <c:v>6.2577912274210625</c:v>
                </c:pt>
                <c:pt idx="471">
                  <c:v>6.0401840049403859</c:v>
                </c:pt>
                <c:pt idx="472">
                  <c:v>5.8215973843285678</c:v>
                </c:pt>
                <c:pt idx="473">
                  <c:v>5.602031380004588</c:v>
                </c:pt>
                <c:pt idx="474">
                  <c:v>5.3814860064518211</c:v>
                </c:pt>
                <c:pt idx="475">
                  <c:v>5.1599612782180264</c:v>
                </c:pt>
                <c:pt idx="476">
                  <c:v>4.9374572099153466</c:v>
                </c:pt>
                <c:pt idx="477">
                  <c:v>4.7139738162203066</c:v>
                </c:pt>
                <c:pt idx="478">
                  <c:v>4.4895111118738029</c:v>
                </c:pt>
                <c:pt idx="479">
                  <c:v>4.2640691116811062</c:v>
                </c:pt>
                <c:pt idx="480">
                  <c:v>4.0376478305118546</c:v>
                </c:pt>
                <c:pt idx="481">
                  <c:v>3.8102472833000487</c:v>
                </c:pt>
                <c:pt idx="482">
                  <c:v>3.5818674850440511</c:v>
                </c:pt>
                <c:pt idx="483">
                  <c:v>3.3525084508065786</c:v>
                </c:pt>
                <c:pt idx="484">
                  <c:v>3.1221701957147023</c:v>
                </c:pt>
                <c:pt idx="485">
                  <c:v>2.8908527349598385</c:v>
                </c:pt>
                <c:pt idx="486">
                  <c:v>2.6585560837977495</c:v>
                </c:pt>
                <c:pt idx="487">
                  <c:v>2.4252802575485366</c:v>
                </c:pt>
                <c:pt idx="488">
                  <c:v>2.1910252715966383</c:v>
                </c:pt>
                <c:pt idx="489">
                  <c:v>1.9557911413908238</c:v>
                </c:pt>
                <c:pt idx="490">
                  <c:v>1.7195778824441905</c:v>
                </c:pt>
                <c:pt idx="491">
                  <c:v>1.4823855103341592</c:v>
                </c:pt>
                <c:pt idx="492">
                  <c:v>1.2442140407024711</c:v>
                </c:pt>
                <c:pt idx="493">
                  <c:v>1.0050634892551824</c:v>
                </c:pt>
                <c:pt idx="494">
                  <c:v>0.76493387176266081</c:v>
                </c:pt>
                <c:pt idx="495">
                  <c:v>0.52382520405958155</c:v>
                </c:pt>
                <c:pt idx="496">
                  <c:v>0.28173750204492237</c:v>
                </c:pt>
                <c:pt idx="497">
                  <c:v>3.8670781681960371E-2</c:v>
                </c:pt>
                <c:pt idx="498">
                  <c:v>-0.20537494100173317</c:v>
                </c:pt>
                <c:pt idx="499">
                  <c:v>-0.45039964991429621</c:v>
                </c:pt>
                <c:pt idx="500">
                  <c:v>-0.69640332889958045</c:v>
                </c:pt>
              </c:numCache>
            </c:numRef>
          </c:yVal>
        </c:ser>
        <c:axId val="48085632"/>
        <c:axId val="48092288"/>
      </c:scatterChart>
      <c:valAx>
        <c:axId val="48085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Horizontal Position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92288"/>
        <c:crosses val="autoZero"/>
        <c:crossBetween val="midCat"/>
      </c:valAx>
      <c:valAx>
        <c:axId val="48092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Vertical Position (cm)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48085632"/>
        <c:crosses val="autoZero"/>
        <c:crossBetween val="midCat"/>
      </c:valAx>
    </c:plotArea>
    <c:plotVisOnly val="1"/>
    <c:dispBlanksAs val="gap"/>
  </c:chart>
  <c:spPr>
    <a:ln w="19050">
      <a:solidFill>
        <a:schemeClr val="tx2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layout/>
    </c:title>
    <c:plotArea>
      <c:layout/>
      <c:scatterChart>
        <c:scatterStyle val="lineMarker"/>
        <c:ser>
          <c:idx val="0"/>
          <c:order val="0"/>
          <c:tx>
            <c:v>Projectile Flight Path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Sheet1!$O$14:$O$514</c:f>
              <c:numCache>
                <c:formatCode>General</c:formatCode>
                <c:ptCount val="501"/>
                <c:pt idx="0">
                  <c:v>0</c:v>
                </c:pt>
                <c:pt idx="1">
                  <c:v>1.1986510853940044</c:v>
                </c:pt>
                <c:pt idx="2">
                  <c:v>2.3946660396285355</c:v>
                </c:pt>
                <c:pt idx="3">
                  <c:v>3.5880615046633038</c:v>
                </c:pt>
                <c:pt idx="4">
                  <c:v>4.7788539479985381</c:v>
                </c:pt>
                <c:pt idx="5">
                  <c:v>5.9670596652267136</c:v>
                </c:pt>
                <c:pt idx="6">
                  <c:v>7.15269478253646</c:v>
                </c:pt>
                <c:pt idx="7">
                  <c:v>8.3357752591697469</c:v>
                </c:pt>
                <c:pt idx="8">
                  <c:v>9.5163168898333979</c:v>
                </c:pt>
                <c:pt idx="9">
                  <c:v>10.694335307065979</c:v>
                </c:pt>
                <c:pt idx="10">
                  <c:v>11.86984598356106</c:v>
                </c:pt>
                <c:pt idx="11">
                  <c:v>13.042864234447826</c:v>
                </c:pt>
                <c:pt idx="12">
                  <c:v>14.213405219530012</c:v>
                </c:pt>
                <c:pt idx="13">
                  <c:v>15.381483945484044</c:v>
                </c:pt>
                <c:pt idx="14">
                  <c:v>16.547115268017347</c:v>
                </c:pt>
                <c:pt idx="15">
                  <c:v>17.710313893987664</c:v>
                </c:pt>
                <c:pt idx="16">
                  <c:v>18.871094383484241</c:v>
                </c:pt>
                <c:pt idx="17">
                  <c:v>20.029471151871757</c:v>
                </c:pt>
                <c:pt idx="18">
                  <c:v>21.185458471797727</c:v>
                </c:pt>
                <c:pt idx="19">
                  <c:v>22.339070475164291</c:v>
                </c:pt>
                <c:pt idx="20">
                  <c:v>23.490321155065025</c:v>
                </c:pt>
                <c:pt idx="21">
                  <c:v>24.639224367687657</c:v>
                </c:pt>
                <c:pt idx="22">
                  <c:v>25.785793834183313</c:v>
                </c:pt>
                <c:pt idx="23">
                  <c:v>26.930043142503106</c:v>
                </c:pt>
                <c:pt idx="24">
                  <c:v>28.071985749202657</c:v>
                </c:pt>
                <c:pt idx="25">
                  <c:v>29.21163498121533</c:v>
                </c:pt>
                <c:pt idx="26">
                  <c:v>30.349004037594785</c:v>
                </c:pt>
                <c:pt idx="27">
                  <c:v>31.48410599122753</c:v>
                </c:pt>
                <c:pt idx="28">
                  <c:v>32.616953790516021</c:v>
                </c:pt>
                <c:pt idx="29">
                  <c:v>33.747560261033058</c:v>
                </c:pt>
                <c:pt idx="30">
                  <c:v>34.875938107147959</c:v>
                </c:pt>
                <c:pt idx="31">
                  <c:v>36.002099913625166</c:v>
                </c:pt>
                <c:pt idx="32">
                  <c:v>37.126058147195785</c:v>
                </c:pt>
                <c:pt idx="33">
                  <c:v>38.247825158102742</c:v>
                </c:pt>
                <c:pt idx="34">
                  <c:v>39.367413181619909</c:v>
                </c:pt>
                <c:pt idx="35">
                  <c:v>40.484834339545948</c:v>
                </c:pt>
                <c:pt idx="36">
                  <c:v>41.600100641673166</c:v>
                </c:pt>
                <c:pt idx="37">
                  <c:v>42.713223987232119</c:v>
                </c:pt>
                <c:pt idx="38">
                  <c:v>43.82421616631224</c:v>
                </c:pt>
                <c:pt idx="39">
                  <c:v>44.93308886125908</c:v>
                </c:pt>
                <c:pt idx="40">
                  <c:v>46.039853648048691</c:v>
                </c:pt>
                <c:pt idx="41">
                  <c:v>47.144521997639494</c:v>
                </c:pt>
                <c:pt idx="42">
                  <c:v>48.247105277302062</c:v>
                </c:pt>
                <c:pt idx="43">
                  <c:v>49.347614751927459</c:v>
                </c:pt>
                <c:pt idx="44">
                  <c:v>50.44606158531429</c:v>
                </c:pt>
                <c:pt idx="45">
                  <c:v>51.542456841435076</c:v>
                </c:pt>
                <c:pt idx="46">
                  <c:v>52.636811485682259</c:v>
                </c:pt>
                <c:pt idx="47">
                  <c:v>53.729136386094346</c:v>
                </c:pt>
                <c:pt idx="48">
                  <c:v>54.81944231456238</c:v>
                </c:pt>
                <c:pt idx="49">
                  <c:v>55.907739948017365</c:v>
                </c:pt>
                <c:pt idx="50">
                  <c:v>56.994039869598822</c:v>
                </c:pt>
                <c:pt idx="51">
                  <c:v>58.078352569804927</c:v>
                </c:pt>
                <c:pt idx="52">
                  <c:v>59.160688447624594</c:v>
                </c:pt>
                <c:pt idx="53">
                  <c:v>60.241057811651764</c:v>
                </c:pt>
                <c:pt idx="54">
                  <c:v>61.31947088118239</c:v>
                </c:pt>
                <c:pt idx="55">
                  <c:v>62.395937787294265</c:v>
                </c:pt>
                <c:pt idx="56">
                  <c:v>63.470468573910168</c:v>
                </c:pt>
                <c:pt idx="57">
                  <c:v>64.543073198844567</c:v>
                </c:pt>
                <c:pt idx="58">
                  <c:v>65.613761534834211</c:v>
                </c:pt>
                <c:pt idx="59">
                  <c:v>66.682543370552864</c:v>
                </c:pt>
                <c:pt idx="60">
                  <c:v>67.749428411610666</c:v>
                </c:pt>
                <c:pt idx="61">
                  <c:v>68.814426281538047</c:v>
                </c:pt>
                <c:pt idx="62">
                  <c:v>69.877546522754869</c:v>
                </c:pt>
                <c:pt idx="63">
                  <c:v>70.938798597524823</c:v>
                </c:pt>
                <c:pt idx="64">
                  <c:v>71.998191888895477</c:v>
                </c:pt>
                <c:pt idx="65">
                  <c:v>73.055735701624144</c:v>
                </c:pt>
                <c:pt idx="66">
                  <c:v>74.111439263089878</c:v>
                </c:pt>
                <c:pt idx="67">
                  <c:v>75.165311724191866</c:v>
                </c:pt>
                <c:pt idx="68">
                  <c:v>76.217362160234458</c:v>
                </c:pt>
                <c:pt idx="69">
                  <c:v>77.267599571799053</c:v>
                </c:pt>
                <c:pt idx="70">
                  <c:v>78.316032885603093</c:v>
                </c:pt>
                <c:pt idx="71">
                  <c:v>79.362670955346317</c:v>
                </c:pt>
                <c:pt idx="72">
                  <c:v>80.407522562544855</c:v>
                </c:pt>
                <c:pt idx="73">
                  <c:v>81.450596417352557</c:v>
                </c:pt>
                <c:pt idx="74">
                  <c:v>82.491901159371295</c:v>
                </c:pt>
                <c:pt idx="75">
                  <c:v>83.531445358448252</c:v>
                </c:pt>
                <c:pt idx="76">
                  <c:v>84.569237515462262</c:v>
                </c:pt>
                <c:pt idx="77">
                  <c:v>85.605286063099598</c:v>
                </c:pt>
                <c:pt idx="78">
                  <c:v>86.639599366616864</c:v>
                </c:pt>
                <c:pt idx="79">
                  <c:v>87.672185724594257</c:v>
                </c:pt>
                <c:pt idx="80">
                  <c:v>88.703053369677605</c:v>
                </c:pt>
                <c:pt idx="81">
                  <c:v>89.732210469309805</c:v>
                </c:pt>
                <c:pt idx="82">
                  <c:v>90.759665126451893</c:v>
                </c:pt>
                <c:pt idx="83">
                  <c:v>91.785425380293887</c:v>
                </c:pt>
                <c:pt idx="84">
                  <c:v>92.80949920695565</c:v>
                </c:pt>
                <c:pt idx="85">
                  <c:v>93.83189452017767</c:v>
                </c:pt>
                <c:pt idx="86">
                  <c:v>94.852619172002392</c:v>
                </c:pt>
                <c:pt idx="87">
                  <c:v>95.871680953445875</c:v>
                </c:pt>
                <c:pt idx="88">
                  <c:v>96.889087595160035</c:v>
                </c:pt>
                <c:pt idx="89">
                  <c:v>97.904846768085775</c:v>
                </c:pt>
                <c:pt idx="90">
                  <c:v>98.91896608409705</c:v>
                </c:pt>
                <c:pt idx="91">
                  <c:v>99.931453096635849</c:v>
                </c:pt>
                <c:pt idx="92">
                  <c:v>100.94231530133871</c:v>
                </c:pt>
                <c:pt idx="93">
                  <c:v>101.95156013665431</c:v>
                </c:pt>
                <c:pt idx="94">
                  <c:v>102.95919498445289</c:v>
                </c:pt>
                <c:pt idx="95">
                  <c:v>103.9652271706271</c:v>
                </c:pt>
                <c:pt idx="96">
                  <c:v>104.96966396568484</c:v>
                </c:pt>
                <c:pt idx="97">
                  <c:v>105.97251258533396</c:v>
                </c:pt>
                <c:pt idx="98">
                  <c:v>106.97378019105903</c:v>
                </c:pt>
                <c:pt idx="99">
                  <c:v>107.97347389069039</c:v>
                </c:pt>
                <c:pt idx="100">
                  <c:v>108.97160073896555</c:v>
                </c:pt>
                <c:pt idx="101">
                  <c:v>109.96816773808307</c:v>
                </c:pt>
                <c:pt idx="102">
                  <c:v>110.9631818382485</c:v>
                </c:pt>
                <c:pt idx="103">
                  <c:v>111.9566499382143</c:v>
                </c:pt>
                <c:pt idx="104">
                  <c:v>112.94857888581127</c:v>
                </c:pt>
                <c:pt idx="105">
                  <c:v>113.93897547847358</c:v>
                </c:pt>
                <c:pt idx="106">
                  <c:v>114.92784646375672</c:v>
                </c:pt>
                <c:pt idx="107">
                  <c:v>115.91519853984872</c:v>
                </c:pt>
                <c:pt idx="108">
                  <c:v>116.90103835607447</c:v>
                </c:pt>
                <c:pt idx="109">
                  <c:v>117.88537251339361</c:v>
                </c:pt>
                <c:pt idx="110">
                  <c:v>118.86820756489178</c:v>
                </c:pt>
                <c:pt idx="111">
                  <c:v>119.84955001626562</c:v>
                </c:pt>
                <c:pt idx="112">
                  <c:v>120.82940632630127</c:v>
                </c:pt>
                <c:pt idx="113">
                  <c:v>121.80778290734682</c:v>
                </c:pt>
                <c:pt idx="114">
                  <c:v>122.78468612577866</c:v>
                </c:pt>
                <c:pt idx="115">
                  <c:v>123.76012230246172</c:v>
                </c:pt>
                <c:pt idx="116">
                  <c:v>124.73409771320391</c:v>
                </c:pt>
                <c:pt idx="117">
                  <c:v>125.70661858920464</c:v>
                </c:pt>
                <c:pt idx="118">
                  <c:v>126.67769111749766</c:v>
                </c:pt>
                <c:pt idx="119">
                  <c:v>127.6473214413884</c:v>
                </c:pt>
                <c:pt idx="120">
                  <c:v>128.61551566088545</c:v>
                </c:pt>
                <c:pt idx="121">
                  <c:v>129.58227983312679</c:v>
                </c:pt>
                <c:pt idx="122">
                  <c:v>130.54761997280067</c:v>
                </c:pt>
                <c:pt idx="123">
                  <c:v>131.51154205256108</c:v>
                </c:pt>
                <c:pt idx="124">
                  <c:v>132.47405200343803</c:v>
                </c:pt>
                <c:pt idx="125">
                  <c:v>133.43515571524267</c:v>
                </c:pt>
                <c:pt idx="126">
                  <c:v>134.39485903696755</c:v>
                </c:pt>
                <c:pt idx="127">
                  <c:v>135.35316777718148</c:v>
                </c:pt>
                <c:pt idx="128">
                  <c:v>136.31008770442</c:v>
                </c:pt>
                <c:pt idx="129">
                  <c:v>137.26562454757055</c:v>
                </c:pt>
                <c:pt idx="130">
                  <c:v>138.2197839962532</c:v>
                </c:pt>
                <c:pt idx="131">
                  <c:v>139.17257170119663</c:v>
                </c:pt>
                <c:pt idx="132">
                  <c:v>140.12399327460929</c:v>
                </c:pt>
                <c:pt idx="133">
                  <c:v>141.07405429054629</c:v>
                </c:pt>
                <c:pt idx="134">
                  <c:v>142.02276028527172</c:v>
                </c:pt>
                <c:pt idx="135">
                  <c:v>142.97011675761635</c:v>
                </c:pt>
                <c:pt idx="136">
                  <c:v>143.91612916933141</c:v>
                </c:pt>
                <c:pt idx="137">
                  <c:v>144.86080294543757</c:v>
                </c:pt>
                <c:pt idx="138">
                  <c:v>145.80414347457025</c:v>
                </c:pt>
                <c:pt idx="139">
                  <c:v>146.74615610932017</c:v>
                </c:pt>
                <c:pt idx="140">
                  <c:v>147.68684616657046</c:v>
                </c:pt>
                <c:pt idx="141">
                  <c:v>148.62621892782909</c:v>
                </c:pt>
                <c:pt idx="142">
                  <c:v>149.5642796395579</c:v>
                </c:pt>
                <c:pt idx="143">
                  <c:v>150.50103351349719</c:v>
                </c:pt>
                <c:pt idx="144">
                  <c:v>151.43648572698694</c:v>
                </c:pt>
                <c:pt idx="145">
                  <c:v>152.37064142328376</c:v>
                </c:pt>
                <c:pt idx="146">
                  <c:v>153.30350571187444</c:v>
                </c:pt>
                <c:pt idx="147">
                  <c:v>154.23508366878565</c:v>
                </c:pt>
                <c:pt idx="148">
                  <c:v>155.16538033689005</c:v>
                </c:pt>
                <c:pt idx="149">
                  <c:v>156.0944007262087</c:v>
                </c:pt>
                <c:pt idx="150">
                  <c:v>157.02214981421002</c:v>
                </c:pt>
                <c:pt idx="151">
                  <c:v>157.94863254610533</c:v>
                </c:pt>
                <c:pt idx="152">
                  <c:v>158.87385383514081</c:v>
                </c:pt>
                <c:pt idx="153">
                  <c:v>159.79781856288605</c:v>
                </c:pt>
                <c:pt idx="154">
                  <c:v>160.7205315795195</c:v>
                </c:pt>
                <c:pt idx="155">
                  <c:v>161.64199770411028</c:v>
                </c:pt>
                <c:pt idx="156">
                  <c:v>162.56222172489706</c:v>
                </c:pt>
                <c:pt idx="157">
                  <c:v>163.48120839956351</c:v>
                </c:pt>
                <c:pt idx="158">
                  <c:v>164.39896245551068</c:v>
                </c:pt>
                <c:pt idx="159">
                  <c:v>165.31548859012634</c:v>
                </c:pt>
                <c:pt idx="160">
                  <c:v>166.23079147105094</c:v>
                </c:pt>
                <c:pt idx="161">
                  <c:v>167.14487573644112</c:v>
                </c:pt>
                <c:pt idx="162">
                  <c:v>168.05774599522957</c:v>
                </c:pt>
                <c:pt idx="163">
                  <c:v>168.96940682738239</c:v>
                </c:pt>
                <c:pt idx="164">
                  <c:v>169.87986278415343</c:v>
                </c:pt>
                <c:pt idx="165">
                  <c:v>170.78911838833568</c:v>
                </c:pt>
                <c:pt idx="166">
                  <c:v>171.69717813450998</c:v>
                </c:pt>
                <c:pt idx="167">
                  <c:v>172.60404648929074</c:v>
                </c:pt>
                <c:pt idx="168">
                  <c:v>173.50972789156918</c:v>
                </c:pt>
                <c:pt idx="169">
                  <c:v>174.41422675275365</c:v>
                </c:pt>
                <c:pt idx="170">
                  <c:v>175.31754745700727</c:v>
                </c:pt>
                <c:pt idx="171">
                  <c:v>176.21969436148319</c:v>
                </c:pt>
                <c:pt idx="172">
                  <c:v>177.12067179655679</c:v>
                </c:pt>
                <c:pt idx="173">
                  <c:v>178.02048406605593</c:v>
                </c:pt>
                <c:pt idx="174">
                  <c:v>178.91913544748797</c:v>
                </c:pt>
                <c:pt idx="175">
                  <c:v>179.81663019226488</c:v>
                </c:pt>
                <c:pt idx="176">
                  <c:v>180.71297252592552</c:v>
                </c:pt>
                <c:pt idx="177">
                  <c:v>181.60816664835571</c:v>
                </c:pt>
                <c:pt idx="178">
                  <c:v>182.50221673400577</c:v>
                </c:pt>
                <c:pt idx="179">
                  <c:v>183.39512693210565</c:v>
                </c:pt>
                <c:pt idx="180">
                  <c:v>184.28690136687797</c:v>
                </c:pt>
                <c:pt idx="181">
                  <c:v>185.17754413774841</c:v>
                </c:pt>
                <c:pt idx="182">
                  <c:v>186.06705931955409</c:v>
                </c:pt>
                <c:pt idx="183">
                  <c:v>186.95545096274967</c:v>
                </c:pt>
                <c:pt idx="184">
                  <c:v>187.84272309361106</c:v>
                </c:pt>
                <c:pt idx="185">
                  <c:v>188.72887971443714</c:v>
                </c:pt>
                <c:pt idx="186">
                  <c:v>189.61392480374926</c:v>
                </c:pt>
                <c:pt idx="187">
                  <c:v>190.49786231648849</c:v>
                </c:pt>
                <c:pt idx="188">
                  <c:v>191.3806961842111</c:v>
                </c:pt>
                <c:pt idx="189">
                  <c:v>192.26243031528148</c:v>
                </c:pt>
                <c:pt idx="190">
                  <c:v>193.1430685950634</c:v>
                </c:pt>
                <c:pt idx="191">
                  <c:v>194.02261488610918</c:v>
                </c:pt>
                <c:pt idx="192">
                  <c:v>194.9010730283467</c:v>
                </c:pt>
                <c:pt idx="193">
                  <c:v>195.77844683926463</c:v>
                </c:pt>
                <c:pt idx="194">
                  <c:v>196.65474011409555</c:v>
                </c:pt>
                <c:pt idx="195">
                  <c:v>197.52995662599727</c:v>
                </c:pt>
                <c:pt idx="196">
                  <c:v>198.40410012623227</c:v>
                </c:pt>
                <c:pt idx="197">
                  <c:v>199.27717434434518</c:v>
                </c:pt>
                <c:pt idx="198">
                  <c:v>200.14918298833851</c:v>
                </c:pt>
                <c:pt idx="199">
                  <c:v>201.02012974484629</c:v>
                </c:pt>
                <c:pt idx="200">
                  <c:v>201.89001827930639</c:v>
                </c:pt>
                <c:pt idx="201">
                  <c:v>202.75885223613065</c:v>
                </c:pt>
                <c:pt idx="202">
                  <c:v>203.62663523887346</c:v>
                </c:pt>
                <c:pt idx="203">
                  <c:v>204.49337089039838</c:v>
                </c:pt>
                <c:pt idx="204">
                  <c:v>205.35906277304346</c:v>
                </c:pt>
                <c:pt idx="205">
                  <c:v>206.22371444878448</c:v>
                </c:pt>
                <c:pt idx="206">
                  <c:v>207.08732945939661</c:v>
                </c:pt>
                <c:pt idx="207">
                  <c:v>207.94991132661465</c:v>
                </c:pt>
                <c:pt idx="208">
                  <c:v>208.81146355229129</c:v>
                </c:pt>
                <c:pt idx="209">
                  <c:v>209.67198961855399</c:v>
                </c:pt>
                <c:pt idx="210">
                  <c:v>210.53149298796035</c:v>
                </c:pt>
                <c:pt idx="211">
                  <c:v>211.3899771036516</c:v>
                </c:pt>
                <c:pt idx="212">
                  <c:v>212.24744538950486</c:v>
                </c:pt>
                <c:pt idx="213">
                  <c:v>213.10390125028366</c:v>
                </c:pt>
                <c:pt idx="214">
                  <c:v>213.95934807178708</c:v>
                </c:pt>
                <c:pt idx="215">
                  <c:v>214.81378922099725</c:v>
                </c:pt>
                <c:pt idx="216">
                  <c:v>215.66722804622566</c:v>
                </c:pt>
                <c:pt idx="217">
                  <c:v>216.5196678772576</c:v>
                </c:pt>
                <c:pt idx="218">
                  <c:v>217.37111202549551</c:v>
                </c:pt>
                <c:pt idx="219">
                  <c:v>218.22156378410079</c:v>
                </c:pt>
                <c:pt idx="220">
                  <c:v>219.07102642813419</c:v>
                </c:pt>
                <c:pt idx="221">
                  <c:v>219.91950321469474</c:v>
                </c:pt>
                <c:pt idx="222">
                  <c:v>220.76699738305754</c:v>
                </c:pt>
                <c:pt idx="223">
                  <c:v>221.61351215480985</c:v>
                </c:pt>
                <c:pt idx="224">
                  <c:v>222.45905073398637</c:v>
                </c:pt>
                <c:pt idx="225">
                  <c:v>223.3036163072025</c:v>
                </c:pt>
                <c:pt idx="226">
                  <c:v>224.14721204378685</c:v>
                </c:pt>
                <c:pt idx="227">
                  <c:v>224.9898410959124</c:v>
                </c:pt>
                <c:pt idx="228">
                  <c:v>225.83150659872598</c:v>
                </c:pt>
                <c:pt idx="229">
                  <c:v>226.67221167047688</c:v>
                </c:pt>
                <c:pt idx="230">
                  <c:v>227.51195941264433</c:v>
                </c:pt>
                <c:pt idx="231">
                  <c:v>228.35075291006322</c:v>
                </c:pt>
                <c:pt idx="232">
                  <c:v>229.18859523104902</c:v>
                </c:pt>
                <c:pt idx="233">
                  <c:v>230.02548942752142</c:v>
                </c:pt>
                <c:pt idx="234">
                  <c:v>230.86143853512681</c:v>
                </c:pt>
                <c:pt idx="235">
                  <c:v>231.69644557335934</c:v>
                </c:pt>
                <c:pt idx="236">
                  <c:v>232.5305135456812</c:v>
                </c:pt>
                <c:pt idx="237">
                  <c:v>233.36364543964152</c:v>
                </c:pt>
                <c:pt idx="238">
                  <c:v>234.1958442269941</c:v>
                </c:pt>
                <c:pt idx="239">
                  <c:v>235.02711286381421</c:v>
                </c:pt>
                <c:pt idx="240">
                  <c:v>235.8574542906141</c:v>
                </c:pt>
                <c:pt idx="241">
                  <c:v>236.68687143245748</c:v>
                </c:pt>
                <c:pt idx="242">
                  <c:v>237.51536719907307</c:v>
                </c:pt>
                <c:pt idx="243">
                  <c:v>238.34294448496681</c:v>
                </c:pt>
                <c:pt idx="244">
                  <c:v>239.16960616953318</c:v>
                </c:pt>
                <c:pt idx="245">
                  <c:v>239.99535511716545</c:v>
                </c:pt>
                <c:pt idx="246">
                  <c:v>240.82019417736493</c:v>
                </c:pt>
                <c:pt idx="247">
                  <c:v>241.64412618484906</c:v>
                </c:pt>
                <c:pt idx="248">
                  <c:v>242.4671539596587</c:v>
                </c:pt>
                <c:pt idx="249">
                  <c:v>243.28928030726431</c:v>
                </c:pt>
                <c:pt idx="250">
                  <c:v>244.11050801867106</c:v>
                </c:pt>
                <c:pt idx="251">
                  <c:v>244.93083987052302</c:v>
                </c:pt>
                <c:pt idx="252">
                  <c:v>245.75027862520673</c:v>
                </c:pt>
                <c:pt idx="253">
                  <c:v>246.56882703095306</c:v>
                </c:pt>
                <c:pt idx="254">
                  <c:v>247.38648782193894</c:v>
                </c:pt>
                <c:pt idx="255">
                  <c:v>248.20326371838755</c:v>
                </c:pt>
                <c:pt idx="256">
                  <c:v>249.01915742666802</c:v>
                </c:pt>
                <c:pt idx="257">
                  <c:v>249.83417163939396</c:v>
                </c:pt>
                <c:pt idx="258">
                  <c:v>250.64830903552107</c:v>
                </c:pt>
                <c:pt idx="259">
                  <c:v>251.46157228044405</c:v>
                </c:pt>
                <c:pt idx="260">
                  <c:v>252.27396402609259</c:v>
                </c:pt>
                <c:pt idx="261">
                  <c:v>253.08548691102627</c:v>
                </c:pt>
                <c:pt idx="262">
                  <c:v>253.89614356052883</c:v>
                </c:pt>
                <c:pt idx="263">
                  <c:v>254.70593658670148</c:v>
                </c:pt>
                <c:pt idx="264">
                  <c:v>255.5148685885556</c:v>
                </c:pt>
                <c:pt idx="265">
                  <c:v>256.32294215210419</c:v>
                </c:pt>
                <c:pt idx="266">
                  <c:v>257.13015985045263</c:v>
                </c:pt>
                <c:pt idx="267">
                  <c:v>257.93652424388915</c:v>
                </c:pt>
                <c:pt idx="268">
                  <c:v>258.74203787997345</c:v>
                </c:pt>
                <c:pt idx="269">
                  <c:v>259.54670329362574</c:v>
                </c:pt>
                <c:pt idx="270">
                  <c:v>260.35052300721384</c:v>
                </c:pt>
                <c:pt idx="271">
                  <c:v>261.15349953064043</c:v>
                </c:pt>
                <c:pt idx="272">
                  <c:v>261.95563536142902</c:v>
                </c:pt>
                <c:pt idx="273">
                  <c:v>262.75693298480911</c:v>
                </c:pt>
                <c:pt idx="274">
                  <c:v>263.55739487380106</c:v>
                </c:pt>
                <c:pt idx="275">
                  <c:v>264.35702348929959</c:v>
                </c:pt>
                <c:pt idx="276">
                  <c:v>265.15582128015723</c:v>
                </c:pt>
                <c:pt idx="277">
                  <c:v>265.95379068326628</c:v>
                </c:pt>
                <c:pt idx="278">
                  <c:v>266.75093412364066</c:v>
                </c:pt>
                <c:pt idx="279">
                  <c:v>267.54725401449696</c:v>
                </c:pt>
                <c:pt idx="280">
                  <c:v>268.34275275733432</c:v>
                </c:pt>
                <c:pt idx="281">
                  <c:v>269.13743274201425</c:v>
                </c:pt>
                <c:pt idx="282">
                  <c:v>269.93129634683913</c:v>
                </c:pt>
                <c:pt idx="283">
                  <c:v>270.72434593863068</c:v>
                </c:pt>
                <c:pt idx="284">
                  <c:v>271.51658387280713</c:v>
                </c:pt>
                <c:pt idx="285">
                  <c:v>272.3080124934603</c:v>
                </c:pt>
                <c:pt idx="286">
                  <c:v>273.09863413343123</c:v>
                </c:pt>
                <c:pt idx="287">
                  <c:v>273.88845111438633</c:v>
                </c:pt>
                <c:pt idx="288">
                  <c:v>274.67746574689147</c:v>
                </c:pt>
                <c:pt idx="289">
                  <c:v>275.46568033048675</c:v>
                </c:pt>
                <c:pt idx="290">
                  <c:v>276.25309715375971</c:v>
                </c:pt>
                <c:pt idx="291">
                  <c:v>277.03971849441814</c:v>
                </c:pt>
                <c:pt idx="292">
                  <c:v>277.8255466193628</c:v>
                </c:pt>
                <c:pt idx="293">
                  <c:v>278.61058378475866</c:v>
                </c:pt>
                <c:pt idx="294">
                  <c:v>279.39483223610614</c:v>
                </c:pt>
                <c:pt idx="295">
                  <c:v>280.17829420831151</c:v>
                </c:pt>
                <c:pt idx="296">
                  <c:v>280.96097192575672</c:v>
                </c:pt>
                <c:pt idx="297">
                  <c:v>281.74286760236873</c:v>
                </c:pt>
                <c:pt idx="298">
                  <c:v>282.52398344168824</c:v>
                </c:pt>
                <c:pt idx="299">
                  <c:v>283.30432163693769</c:v>
                </c:pt>
                <c:pt idx="300">
                  <c:v>284.08388437108869</c:v>
                </c:pt>
                <c:pt idx="301">
                  <c:v>284.86267381692926</c:v>
                </c:pt>
                <c:pt idx="302">
                  <c:v>285.64069213712992</c:v>
                </c:pt>
                <c:pt idx="303">
                  <c:v>286.41794148430978</c:v>
                </c:pt>
                <c:pt idx="304">
                  <c:v>287.19442400110165</c:v>
                </c:pt>
                <c:pt idx="305">
                  <c:v>287.9701418202169</c:v>
                </c:pt>
                <c:pt idx="306">
                  <c:v>288.74509706450959</c:v>
                </c:pt>
                <c:pt idx="307">
                  <c:v>289.51929184704028</c:v>
                </c:pt>
                <c:pt idx="308">
                  <c:v>290.29272827113897</c:v>
                </c:pt>
                <c:pt idx="309">
                  <c:v>291.06540843046787</c:v>
                </c:pt>
                <c:pt idx="310">
                  <c:v>291.8373344090835</c:v>
                </c:pt>
                <c:pt idx="311">
                  <c:v>292.60850828149819</c:v>
                </c:pt>
                <c:pt idx="312">
                  <c:v>293.37893211274132</c:v>
                </c:pt>
                <c:pt idx="313">
                  <c:v>294.1486079584198</c:v>
                </c:pt>
                <c:pt idx="314">
                  <c:v>294.91753786477813</c:v>
                </c:pt>
                <c:pt idx="315">
                  <c:v>295.68572386875798</c:v>
                </c:pt>
                <c:pt idx="316">
                  <c:v>296.45316799805755</c:v>
                </c:pt>
                <c:pt idx="317">
                  <c:v>297.2198722711899</c:v>
                </c:pt>
                <c:pt idx="318">
                  <c:v>297.98583869754117</c:v>
                </c:pt>
                <c:pt idx="319">
                  <c:v>298.75106927742843</c:v>
                </c:pt>
                <c:pt idx="320">
                  <c:v>299.51556600215667</c:v>
                </c:pt>
                <c:pt idx="321">
                  <c:v>300.27933085407557</c:v>
                </c:pt>
                <c:pt idx="322">
                  <c:v>301.04236580663604</c:v>
                </c:pt>
                <c:pt idx="323">
                  <c:v>301.80467282444562</c:v>
                </c:pt>
                <c:pt idx="324">
                  <c:v>302.56625386332439</c:v>
                </c:pt>
                <c:pt idx="325">
                  <c:v>303.32711087035949</c:v>
                </c:pt>
                <c:pt idx="326">
                  <c:v>304.08724578395976</c:v>
                </c:pt>
                <c:pt idx="327">
                  <c:v>304.84666053390964</c:v>
                </c:pt>
                <c:pt idx="328">
                  <c:v>305.6053570414233</c:v>
                </c:pt>
                <c:pt idx="329">
                  <c:v>306.36333721919732</c:v>
                </c:pt>
                <c:pt idx="330">
                  <c:v>307.12060297146354</c:v>
                </c:pt>
                <c:pt idx="331">
                  <c:v>307.87715619404173</c:v>
                </c:pt>
                <c:pt idx="332">
                  <c:v>308.63299877439118</c:v>
                </c:pt>
                <c:pt idx="333">
                  <c:v>309.38813259166244</c:v>
                </c:pt>
                <c:pt idx="334">
                  <c:v>310.14255951674841</c:v>
                </c:pt>
                <c:pt idx="335">
                  <c:v>310.89628141233487</c:v>
                </c:pt>
                <c:pt idx="336">
                  <c:v>311.64930013295123</c:v>
                </c:pt>
                <c:pt idx="337">
                  <c:v>312.40161752501984</c:v>
                </c:pt>
                <c:pt idx="338">
                  <c:v>313.15323542690618</c:v>
                </c:pt>
                <c:pt idx="339">
                  <c:v>313.90415566896746</c:v>
                </c:pt>
                <c:pt idx="340">
                  <c:v>314.65438007360171</c:v>
                </c:pt>
                <c:pt idx="341">
                  <c:v>315.40391045529594</c:v>
                </c:pt>
                <c:pt idx="342">
                  <c:v>316.15274862067429</c:v>
                </c:pt>
                <c:pt idx="343">
                  <c:v>316.9008963685456</c:v>
                </c:pt>
                <c:pt idx="344">
                  <c:v>317.64835548995075</c:v>
                </c:pt>
                <c:pt idx="345">
                  <c:v>318.39512776820942</c:v>
                </c:pt>
                <c:pt idx="346">
                  <c:v>319.1412149789665</c:v>
                </c:pt>
                <c:pt idx="347">
                  <c:v>319.88661889023871</c:v>
                </c:pt>
                <c:pt idx="348">
                  <c:v>320.63134126245978</c:v>
                </c:pt>
                <c:pt idx="349">
                  <c:v>321.37538384852655</c:v>
                </c:pt>
                <c:pt idx="350">
                  <c:v>322.11874839384353</c:v>
                </c:pt>
                <c:pt idx="351">
                  <c:v>322.86143663636807</c:v>
                </c:pt>
                <c:pt idx="352">
                  <c:v>323.60345030665439</c:v>
                </c:pt>
                <c:pt idx="353">
                  <c:v>324.34479112789808</c:v>
                </c:pt>
                <c:pt idx="354">
                  <c:v>325.08546081597945</c:v>
                </c:pt>
                <c:pt idx="355">
                  <c:v>325.82546107950719</c:v>
                </c:pt>
                <c:pt idx="356">
                  <c:v>326.56479361986129</c:v>
                </c:pt>
                <c:pt idx="357">
                  <c:v>327.30346013123597</c:v>
                </c:pt>
                <c:pt idx="358">
                  <c:v>328.04146230068181</c:v>
                </c:pt>
                <c:pt idx="359">
                  <c:v>328.77880180814822</c:v>
                </c:pt>
                <c:pt idx="360">
                  <c:v>329.51548032652482</c:v>
                </c:pt>
                <c:pt idx="361">
                  <c:v>330.25149952168323</c:v>
                </c:pt>
                <c:pt idx="362">
                  <c:v>330.98686105251818</c:v>
                </c:pt>
                <c:pt idx="363">
                  <c:v>331.7215665709881</c:v>
                </c:pt>
                <c:pt idx="364">
                  <c:v>332.45561772215592</c:v>
                </c:pt>
                <c:pt idx="365">
                  <c:v>333.18901614422924</c:v>
                </c:pt>
                <c:pt idx="366">
                  <c:v>333.92176346860032</c:v>
                </c:pt>
                <c:pt idx="367">
                  <c:v>334.65386131988544</c:v>
                </c:pt>
                <c:pt idx="368">
                  <c:v>335.38531131596454</c:v>
                </c:pt>
                <c:pt idx="369">
                  <c:v>336.11611506802012</c:v>
                </c:pt>
                <c:pt idx="370">
                  <c:v>336.84627418057607</c:v>
                </c:pt>
                <c:pt idx="371">
                  <c:v>337.57579025153598</c:v>
                </c:pt>
                <c:pt idx="372">
                  <c:v>338.30466487222157</c:v>
                </c:pt>
                <c:pt idx="373">
                  <c:v>339.03289962741042</c:v>
                </c:pt>
                <c:pt idx="374">
                  <c:v>339.76049609537347</c:v>
                </c:pt>
                <c:pt idx="375">
                  <c:v>340.48745584791266</c:v>
                </c:pt>
                <c:pt idx="376">
                  <c:v>341.21378045039779</c:v>
                </c:pt>
                <c:pt idx="377">
                  <c:v>341.93947146180335</c:v>
                </c:pt>
                <c:pt idx="378">
                  <c:v>342.66453043474502</c:v>
                </c:pt>
                <c:pt idx="379">
                  <c:v>343.38895891551607</c:v>
                </c:pt>
                <c:pt idx="380">
                  <c:v>344.11275844412307</c:v>
                </c:pt>
                <c:pt idx="381">
                  <c:v>344.83593055432186</c:v>
                </c:pt>
                <c:pt idx="382">
                  <c:v>345.5584767736529</c:v>
                </c:pt>
                <c:pt idx="383">
                  <c:v>346.28039862347669</c:v>
                </c:pt>
                <c:pt idx="384">
                  <c:v>347.00169761900816</c:v>
                </c:pt>
                <c:pt idx="385">
                  <c:v>347.7223752693522</c:v>
                </c:pt>
                <c:pt idx="386">
                  <c:v>348.44243307753726</c:v>
                </c:pt>
                <c:pt idx="387">
                  <c:v>349.16187254055012</c:v>
                </c:pt>
                <c:pt idx="388">
                  <c:v>349.88069514936973</c:v>
                </c:pt>
                <c:pt idx="389">
                  <c:v>350.59890238900061</c:v>
                </c:pt>
                <c:pt idx="390">
                  <c:v>351.31649573850672</c:v>
                </c:pt>
                <c:pt idx="391">
                  <c:v>352.03347667104453</c:v>
                </c:pt>
                <c:pt idx="392">
                  <c:v>352.74984665389576</c:v>
                </c:pt>
                <c:pt idx="393">
                  <c:v>353.46560714850051</c:v>
                </c:pt>
                <c:pt idx="394">
                  <c:v>354.18075961048959</c:v>
                </c:pt>
                <c:pt idx="395">
                  <c:v>354.8953054897168</c:v>
                </c:pt>
                <c:pt idx="396">
                  <c:v>355.60924623029086</c:v>
                </c:pt>
                <c:pt idx="397">
                  <c:v>356.32258327060759</c:v>
                </c:pt>
                <c:pt idx="398">
                  <c:v>357.03531804338104</c:v>
                </c:pt>
                <c:pt idx="399">
                  <c:v>357.74745197567523</c:v>
                </c:pt>
                <c:pt idx="400">
                  <c:v>358.45898648893512</c:v>
                </c:pt>
                <c:pt idx="401">
                  <c:v>359.16992299901756</c:v>
                </c:pt>
                <c:pt idx="402">
                  <c:v>359.88026291622197</c:v>
                </c:pt>
                <c:pt idx="403">
                  <c:v>360.59000764532101</c:v>
                </c:pt>
                <c:pt idx="404">
                  <c:v>361.29915858559065</c:v>
                </c:pt>
                <c:pt idx="405">
                  <c:v>362.00771713084021</c:v>
                </c:pt>
                <c:pt idx="406">
                  <c:v>362.71568466944245</c:v>
                </c:pt>
                <c:pt idx="407">
                  <c:v>363.42306258436304</c:v>
                </c:pt>
                <c:pt idx="408">
                  <c:v>364.12985225318994</c:v>
                </c:pt>
                <c:pt idx="409">
                  <c:v>364.83605504816285</c:v>
                </c:pt>
                <c:pt idx="410">
                  <c:v>365.541672336202</c:v>
                </c:pt>
                <c:pt idx="411">
                  <c:v>366.24670547893709</c:v>
                </c:pt>
                <c:pt idx="412">
                  <c:v>366.95115583273599</c:v>
                </c:pt>
                <c:pt idx="413">
                  <c:v>367.65502474873296</c:v>
                </c:pt>
                <c:pt idx="414">
                  <c:v>368.35831357285707</c:v>
                </c:pt>
                <c:pt idx="415">
                  <c:v>369.06102364586013</c:v>
                </c:pt>
                <c:pt idx="416">
                  <c:v>369.76315630334454</c:v>
                </c:pt>
                <c:pt idx="417">
                  <c:v>370.46471287579101</c:v>
                </c:pt>
                <c:pt idx="418">
                  <c:v>371.16569468858586</c:v>
                </c:pt>
                <c:pt idx="419">
                  <c:v>371.86610306204847</c:v>
                </c:pt>
                <c:pt idx="420">
                  <c:v>372.56593931145818</c:v>
                </c:pt>
                <c:pt idx="421">
                  <c:v>373.26520474708144</c:v>
                </c:pt>
                <c:pt idx="422">
                  <c:v>373.96390067419816</c:v>
                </c:pt>
                <c:pt idx="423">
                  <c:v>374.66202839312854</c:v>
                </c:pt>
                <c:pt idx="424">
                  <c:v>375.35958919925929</c:v>
                </c:pt>
                <c:pt idx="425">
                  <c:v>376.05658438306978</c:v>
                </c:pt>
                <c:pt idx="426">
                  <c:v>376.75301523015804</c:v>
                </c:pt>
                <c:pt idx="427">
                  <c:v>377.44888302126674</c:v>
                </c:pt>
                <c:pt idx="428">
                  <c:v>378.14418903230842</c:v>
                </c:pt>
                <c:pt idx="429">
                  <c:v>378.8389345343914</c:v>
                </c:pt>
                <c:pt idx="430">
                  <c:v>379.53312079384483</c:v>
                </c:pt>
                <c:pt idx="431">
                  <c:v>380.22674907224388</c:v>
                </c:pt>
                <c:pt idx="432">
                  <c:v>380.91982062643461</c:v>
                </c:pt>
                <c:pt idx="433">
                  <c:v>381.6123367085587</c:v>
                </c:pt>
                <c:pt idx="434">
                  <c:v>382.30429856607844</c:v>
                </c:pt>
                <c:pt idx="435">
                  <c:v>382.99570744180068</c:v>
                </c:pt>
                <c:pt idx="436">
                  <c:v>383.68656457390136</c:v>
                </c:pt>
                <c:pt idx="437">
                  <c:v>384.37687119594972</c:v>
                </c:pt>
                <c:pt idx="438">
                  <c:v>385.06662853693211</c:v>
                </c:pt>
                <c:pt idx="439">
                  <c:v>385.75583782127575</c:v>
                </c:pt>
                <c:pt idx="440">
                  <c:v>386.4445002688725</c:v>
                </c:pt>
                <c:pt idx="441">
                  <c:v>387.13261709510243</c:v>
                </c:pt>
                <c:pt idx="442">
                  <c:v>387.82018951085684</c:v>
                </c:pt>
                <c:pt idx="443">
                  <c:v>388.50721872256156</c:v>
                </c:pt>
                <c:pt idx="444">
                  <c:v>389.19370593220032</c:v>
                </c:pt>
                <c:pt idx="445">
                  <c:v>389.87965233733706</c:v>
                </c:pt>
                <c:pt idx="446">
                  <c:v>390.56505913113898</c:v>
                </c:pt>
                <c:pt idx="447">
                  <c:v>391.24992750239903</c:v>
                </c:pt>
                <c:pt idx="448">
                  <c:v>391.93425863555836</c:v>
                </c:pt>
                <c:pt idx="449">
                  <c:v>392.61805371072847</c:v>
                </c:pt>
                <c:pt idx="450">
                  <c:v>393.30131390371355</c:v>
                </c:pt>
                <c:pt idx="451">
                  <c:v>393.98404038603218</c:v>
                </c:pt>
                <c:pt idx="452">
                  <c:v>394.66623432493947</c:v>
                </c:pt>
                <c:pt idx="453">
                  <c:v>395.34789688344847</c:v>
                </c:pt>
                <c:pt idx="454">
                  <c:v>396.02902922035196</c:v>
                </c:pt>
                <c:pt idx="455">
                  <c:v>396.70963249024368</c:v>
                </c:pt>
                <c:pt idx="456">
                  <c:v>397.38970784353967</c:v>
                </c:pt>
                <c:pt idx="457">
                  <c:v>398.06925642649941</c:v>
                </c:pt>
                <c:pt idx="458">
                  <c:v>398.74827938124685</c:v>
                </c:pt>
                <c:pt idx="459">
                  <c:v>399.42677784579104</c:v>
                </c:pt>
                <c:pt idx="460">
                  <c:v>400.1047529540474</c:v>
                </c:pt>
                <c:pt idx="461">
                  <c:v>400.78220583585755</c:v>
                </c:pt>
                <c:pt idx="462">
                  <c:v>401.45913761701036</c:v>
                </c:pt>
                <c:pt idx="463">
                  <c:v>402.13554941926202</c:v>
                </c:pt>
                <c:pt idx="464">
                  <c:v>402.81144236035641</c:v>
                </c:pt>
                <c:pt idx="465">
                  <c:v>403.48681755404488</c:v>
                </c:pt>
                <c:pt idx="466">
                  <c:v>404.1616761101065</c:v>
                </c:pt>
                <c:pt idx="467">
                  <c:v>404.83601913436752</c:v>
                </c:pt>
                <c:pt idx="468">
                  <c:v>405.50984772872135</c:v>
                </c:pt>
                <c:pt idx="469">
                  <c:v>406.18316299114815</c:v>
                </c:pt>
                <c:pt idx="470">
                  <c:v>406.85596601573388</c:v>
                </c:pt>
                <c:pt idx="471">
                  <c:v>407.52825789268996</c:v>
                </c:pt>
                <c:pt idx="472">
                  <c:v>408.2000397083724</c:v>
                </c:pt>
                <c:pt idx="473">
                  <c:v>408.87131254530067</c:v>
                </c:pt>
                <c:pt idx="474">
                  <c:v>409.54207748217686</c:v>
                </c:pt>
                <c:pt idx="475">
                  <c:v>410.21233559390436</c:v>
                </c:pt>
                <c:pt idx="476">
                  <c:v>410.88208795160665</c:v>
                </c:pt>
                <c:pt idx="477">
                  <c:v>411.55133562264575</c:v>
                </c:pt>
                <c:pt idx="478">
                  <c:v>412.22007967064087</c:v>
                </c:pt>
                <c:pt idx="479">
                  <c:v>412.88832115548666</c:v>
                </c:pt>
                <c:pt idx="480">
                  <c:v>413.55606113337143</c:v>
                </c:pt>
                <c:pt idx="481">
                  <c:v>414.22330065679529</c:v>
                </c:pt>
                <c:pt idx="482">
                  <c:v>414.8900407745881</c:v>
                </c:pt>
                <c:pt idx="483">
                  <c:v>415.55628253192754</c:v>
                </c:pt>
                <c:pt idx="484">
                  <c:v>416.22202697035652</c:v>
                </c:pt>
                <c:pt idx="485">
                  <c:v>416.88727512780144</c:v>
                </c:pt>
                <c:pt idx="486">
                  <c:v>417.55202803858913</c:v>
                </c:pt>
                <c:pt idx="487">
                  <c:v>418.2162867334647</c:v>
                </c:pt>
                <c:pt idx="488">
                  <c:v>418.88005223960869</c:v>
                </c:pt>
                <c:pt idx="489">
                  <c:v>419.54332558065437</c:v>
                </c:pt>
                <c:pt idx="490">
                  <c:v>420.20610777670487</c:v>
                </c:pt>
                <c:pt idx="491">
                  <c:v>420.86839984435022</c:v>
                </c:pt>
                <c:pt idx="492">
                  <c:v>421.53020279668419</c:v>
                </c:pt>
                <c:pt idx="493">
                  <c:v>422.19151764332111</c:v>
                </c:pt>
                <c:pt idx="494">
                  <c:v>422.85234539041284</c:v>
                </c:pt>
                <c:pt idx="495">
                  <c:v>423.51268704066473</c:v>
                </c:pt>
                <c:pt idx="496">
                  <c:v>424.17254359335288</c:v>
                </c:pt>
                <c:pt idx="497">
                  <c:v>424.83191604434012</c:v>
                </c:pt>
                <c:pt idx="498">
                  <c:v>425.49080538609223</c:v>
                </c:pt>
                <c:pt idx="499">
                  <c:v>426.14921260769455</c:v>
                </c:pt>
                <c:pt idx="500">
                  <c:v>426.80713869486749</c:v>
                </c:pt>
              </c:numCache>
            </c:numRef>
          </c:xVal>
          <c:yVal>
            <c:numRef>
              <c:f>Sheet1!$N$14:$N$514</c:f>
              <c:numCache>
                <c:formatCode>General</c:formatCode>
                <c:ptCount val="501"/>
                <c:pt idx="0">
                  <c:v>0</c:v>
                </c:pt>
                <c:pt idx="1">
                  <c:v>9.5806168633438479E-2</c:v>
                </c:pt>
                <c:pt idx="2">
                  <c:v>0.19122610295268416</c:v>
                </c:pt>
                <c:pt idx="3">
                  <c:v>0.28625980306933962</c:v>
                </c:pt>
                <c:pt idx="4">
                  <c:v>0.38090726909455569</c:v>
                </c:pt>
                <c:pt idx="5">
                  <c:v>0.47516850113903147</c:v>
                </c:pt>
                <c:pt idx="6">
                  <c:v>0.56904349931301412</c:v>
                </c:pt>
                <c:pt idx="7">
                  <c:v>0.66253226372629914</c:v>
                </c:pt>
                <c:pt idx="8">
                  <c:v>0.75563479448823045</c:v>
                </c:pt>
                <c:pt idx="9">
                  <c:v>0.84835109170769962</c:v>
                </c:pt>
                <c:pt idx="10">
                  <c:v>0.94068115549314768</c:v>
                </c:pt>
                <c:pt idx="11">
                  <c:v>1.032624985952562</c:v>
                </c:pt>
                <c:pt idx="12">
                  <c:v>1.1241825831934802</c:v>
                </c:pt>
                <c:pt idx="13">
                  <c:v>1.2153539473229866</c:v>
                </c:pt>
                <c:pt idx="14">
                  <c:v>1.3061390784477149</c:v>
                </c:pt>
                <c:pt idx="15">
                  <c:v>1.3965379766738455</c:v>
                </c:pt>
                <c:pt idx="16">
                  <c:v>1.4865506421071089</c:v>
                </c:pt>
                <c:pt idx="17">
                  <c:v>1.5761770748527826</c:v>
                </c:pt>
                <c:pt idx="18">
                  <c:v>1.6654172750156928</c:v>
                </c:pt>
                <c:pt idx="19">
                  <c:v>1.7542712427002138</c:v>
                </c:pt>
                <c:pt idx="20">
                  <c:v>1.8427389780102685</c:v>
                </c:pt>
                <c:pt idx="21">
                  <c:v>1.9308204810493272</c:v>
                </c:pt>
                <c:pt idx="22">
                  <c:v>2.0185157519204093</c:v>
                </c:pt>
                <c:pt idx="23">
                  <c:v>2.1058247907260821</c:v>
                </c:pt>
                <c:pt idx="24">
                  <c:v>2.1927475975684607</c:v>
                </c:pt>
                <c:pt idx="25">
                  <c:v>2.2792841725492092</c:v>
                </c:pt>
                <c:pt idx="26">
                  <c:v>2.3654345157695396</c:v>
                </c:pt>
                <c:pt idx="27">
                  <c:v>2.4511986273302124</c:v>
                </c:pt>
                <c:pt idx="28">
                  <c:v>2.5365765073315356</c:v>
                </c:pt>
                <c:pt idx="29">
                  <c:v>2.6215681558733666</c:v>
                </c:pt>
                <c:pt idx="30">
                  <c:v>2.7061735730551097</c:v>
                </c:pt>
                <c:pt idx="31">
                  <c:v>2.7903927589757185</c:v>
                </c:pt>
                <c:pt idx="32">
                  <c:v>2.8742257137336944</c:v>
                </c:pt>
                <c:pt idx="33">
                  <c:v>2.9576724374270871</c:v>
                </c:pt>
                <c:pt idx="34">
                  <c:v>3.040732930153494</c:v>
                </c:pt>
                <c:pt idx="35">
                  <c:v>3.1234071920100623</c:v>
                </c:pt>
                <c:pt idx="36">
                  <c:v>3.2056952230934859</c:v>
                </c:pt>
                <c:pt idx="37">
                  <c:v>3.2875970235000076</c:v>
                </c:pt>
                <c:pt idx="38">
                  <c:v>3.3691125933254185</c:v>
                </c:pt>
                <c:pt idx="39">
                  <c:v>3.4502419326650582</c:v>
                </c:pt>
                <c:pt idx="40">
                  <c:v>3.5309850416138127</c:v>
                </c:pt>
                <c:pt idx="41">
                  <c:v>3.6113419202661192</c:v>
                </c:pt>
                <c:pt idx="42">
                  <c:v>3.6913125687159618</c:v>
                </c:pt>
                <c:pt idx="43">
                  <c:v>3.7708969870568714</c:v>
                </c:pt>
                <c:pt idx="44">
                  <c:v>3.8500951753819286</c:v>
                </c:pt>
                <c:pt idx="45">
                  <c:v>3.9289071337837633</c:v>
                </c:pt>
                <c:pt idx="46">
                  <c:v>4.0073328623545512</c:v>
                </c:pt>
                <c:pt idx="47">
                  <c:v>4.0853723611860175</c:v>
                </c:pt>
                <c:pt idx="48">
                  <c:v>4.1630256303694368</c:v>
                </c:pt>
                <c:pt idx="49">
                  <c:v>4.2402926699956307</c:v>
                </c:pt>
                <c:pt idx="50">
                  <c:v>4.3171734801549677</c:v>
                </c:pt>
                <c:pt idx="51">
                  <c:v>4.3936680609373671</c:v>
                </c:pt>
                <c:pt idx="52">
                  <c:v>4.469776412432295</c:v>
                </c:pt>
                <c:pt idx="53">
                  <c:v>4.5454985347287664</c:v>
                </c:pt>
                <c:pt idx="54">
                  <c:v>4.6208344279153444</c:v>
                </c:pt>
                <c:pt idx="55">
                  <c:v>4.6957840920801397</c:v>
                </c:pt>
                <c:pt idx="56">
                  <c:v>4.770347527310812</c:v>
                </c:pt>
                <c:pt idx="57">
                  <c:v>4.8445247336945698</c:v>
                </c:pt>
                <c:pt idx="58">
                  <c:v>4.9183157113181677</c:v>
                </c:pt>
                <c:pt idx="59">
                  <c:v>4.9917204602679108</c:v>
                </c:pt>
                <c:pt idx="60">
                  <c:v>5.0647389806296506</c:v>
                </c:pt>
                <c:pt idx="61">
                  <c:v>5.1373712724887897</c:v>
                </c:pt>
                <c:pt idx="62">
                  <c:v>5.2096173359302753</c:v>
                </c:pt>
                <c:pt idx="63">
                  <c:v>5.2814771710386061</c:v>
                </c:pt>
                <c:pt idx="64">
                  <c:v>5.352950777897826</c:v>
                </c:pt>
                <c:pt idx="65">
                  <c:v>5.4240381565915303</c:v>
                </c:pt>
                <c:pt idx="66">
                  <c:v>5.4947393072028614</c:v>
                </c:pt>
                <c:pt idx="67">
                  <c:v>5.5650542298145078</c:v>
                </c:pt>
                <c:pt idx="68">
                  <c:v>5.6349829245087104</c:v>
                </c:pt>
                <c:pt idx="69">
                  <c:v>5.7045253913672536</c:v>
                </c:pt>
                <c:pt idx="70">
                  <c:v>5.7736816304714731</c:v>
                </c:pt>
                <c:pt idx="71">
                  <c:v>5.8424516419022527</c:v>
                </c:pt>
                <c:pt idx="72">
                  <c:v>5.9108354257400242</c:v>
                </c:pt>
                <c:pt idx="73">
                  <c:v>5.9788329820647625</c:v>
                </c:pt>
                <c:pt idx="74">
                  <c:v>6.0464443109560042</c:v>
                </c:pt>
                <c:pt idx="75">
                  <c:v>6.1136694124928299</c:v>
                </c:pt>
                <c:pt idx="76">
                  <c:v>6.1805082867538434</c:v>
                </c:pt>
                <c:pt idx="77">
                  <c:v>6.2469609338172374</c:v>
                </c:pt>
                <c:pt idx="78">
                  <c:v>6.3130273537607255</c:v>
                </c:pt>
                <c:pt idx="79">
                  <c:v>6.3787075466615786</c:v>
                </c:pt>
                <c:pt idx="80">
                  <c:v>6.444001512596615</c:v>
                </c:pt>
                <c:pt idx="81">
                  <c:v>6.508909251642196</c:v>
                </c:pt>
                <c:pt idx="82">
                  <c:v>6.5734307638742431</c:v>
                </c:pt>
                <c:pt idx="83">
                  <c:v>6.6375660493682114</c:v>
                </c:pt>
                <c:pt idx="84">
                  <c:v>6.7013151081991174</c:v>
                </c:pt>
                <c:pt idx="85">
                  <c:v>6.7646779404415174</c:v>
                </c:pt>
                <c:pt idx="86">
                  <c:v>6.8276545461695193</c:v>
                </c:pt>
                <c:pt idx="87">
                  <c:v>6.8902449254567788</c:v>
                </c:pt>
                <c:pt idx="88">
                  <c:v>6.9524490783765005</c:v>
                </c:pt>
                <c:pt idx="89">
                  <c:v>7.0142670050014342</c:v>
                </c:pt>
                <c:pt idx="90">
                  <c:v>7.0756987054038811</c:v>
                </c:pt>
                <c:pt idx="91">
                  <c:v>7.1367441796556932</c:v>
                </c:pt>
                <c:pt idx="92">
                  <c:v>7.197403427828263</c:v>
                </c:pt>
                <c:pt idx="93">
                  <c:v>7.2576764499925375</c:v>
                </c:pt>
                <c:pt idx="94">
                  <c:v>7.3175632462190112</c:v>
                </c:pt>
                <c:pt idx="95">
                  <c:v>7.3770638165777216</c:v>
                </c:pt>
                <c:pt idx="96">
                  <c:v>7.4361781611382645</c:v>
                </c:pt>
                <c:pt idx="97">
                  <c:v>7.4949062799697748</c:v>
                </c:pt>
                <c:pt idx="98">
                  <c:v>7.5532481731409389</c:v>
                </c:pt>
                <c:pt idx="99">
                  <c:v>7.611203840719992</c:v>
                </c:pt>
                <c:pt idx="100">
                  <c:v>7.668773282774719</c:v>
                </c:pt>
                <c:pt idx="101">
                  <c:v>7.7259564993724545</c:v>
                </c:pt>
                <c:pt idx="102">
                  <c:v>7.7827534905800677</c:v>
                </c:pt>
                <c:pt idx="103">
                  <c:v>7.8391642564639916</c:v>
                </c:pt>
                <c:pt idx="104">
                  <c:v>7.8951887970902037</c:v>
                </c:pt>
                <c:pt idx="105">
                  <c:v>7.9508271125242285</c:v>
                </c:pt>
                <c:pt idx="106">
                  <c:v>8.0060792028311365</c:v>
                </c:pt>
                <c:pt idx="107">
                  <c:v>8.0609450680755508</c:v>
                </c:pt>
                <c:pt idx="108">
                  <c:v>8.1154247083216386</c:v>
                </c:pt>
                <c:pt idx="109">
                  <c:v>8.1695181236331198</c:v>
                </c:pt>
                <c:pt idx="110">
                  <c:v>8.2232253140732592</c:v>
                </c:pt>
                <c:pt idx="111">
                  <c:v>8.2765462797048706</c:v>
                </c:pt>
                <c:pt idx="112">
                  <c:v>8.3294810205903165</c:v>
                </c:pt>
                <c:pt idx="113">
                  <c:v>8.3820295367915083</c:v>
                </c:pt>
                <c:pt idx="114">
                  <c:v>8.4341918283699027</c:v>
                </c:pt>
                <c:pt idx="115">
                  <c:v>8.4859678953865085</c:v>
                </c:pt>
                <c:pt idx="116">
                  <c:v>8.5373577379018819</c:v>
                </c:pt>
                <c:pt idx="117">
                  <c:v>8.5883613559761258</c:v>
                </c:pt>
                <c:pt idx="118">
                  <c:v>8.6389787496688903</c:v>
                </c:pt>
                <c:pt idx="119">
                  <c:v>8.6892099190393797</c:v>
                </c:pt>
                <c:pt idx="120">
                  <c:v>8.7390548641463397</c:v>
                </c:pt>
                <c:pt idx="121">
                  <c:v>8.7885135850480669</c:v>
                </c:pt>
                <c:pt idx="122">
                  <c:v>8.8375860818024083</c:v>
                </c:pt>
                <c:pt idx="123">
                  <c:v>8.8862723544667546</c:v>
                </c:pt>
                <c:pt idx="124">
                  <c:v>8.9345724030980502</c:v>
                </c:pt>
                <c:pt idx="125">
                  <c:v>8.9824862277527835</c:v>
                </c:pt>
                <c:pt idx="126">
                  <c:v>9.0300138284869949</c:v>
                </c:pt>
                <c:pt idx="127">
                  <c:v>9.0771552053562683</c:v>
                </c:pt>
                <c:pt idx="128">
                  <c:v>9.1239103584157384</c:v>
                </c:pt>
                <c:pt idx="129">
                  <c:v>9.1702792877200903</c:v>
                </c:pt>
                <c:pt idx="130">
                  <c:v>9.2162619933235543</c:v>
                </c:pt>
                <c:pt idx="131">
                  <c:v>9.2618584752799098</c:v>
                </c:pt>
                <c:pt idx="132">
                  <c:v>9.3070687336424864</c:v>
                </c:pt>
                <c:pt idx="133">
                  <c:v>9.3518927684641575</c:v>
                </c:pt>
                <c:pt idx="134">
                  <c:v>9.3963305797973504</c:v>
                </c:pt>
                <c:pt idx="135">
                  <c:v>9.440382167694036</c:v>
                </c:pt>
                <c:pt idx="136">
                  <c:v>9.484047532205734</c:v>
                </c:pt>
                <c:pt idx="137">
                  <c:v>9.5273266733835165</c:v>
                </c:pt>
                <c:pt idx="138">
                  <c:v>9.5702195912779988</c:v>
                </c:pt>
                <c:pt idx="139">
                  <c:v>9.6127262859393507</c:v>
                </c:pt>
                <c:pt idx="140">
                  <c:v>9.65484675741728</c:v>
                </c:pt>
                <c:pt idx="141">
                  <c:v>9.696581005761054</c:v>
                </c:pt>
                <c:pt idx="142">
                  <c:v>9.7379290310194815</c:v>
                </c:pt>
                <c:pt idx="143">
                  <c:v>9.7788908332409239</c:v>
                </c:pt>
                <c:pt idx="144">
                  <c:v>9.819466412473286</c:v>
                </c:pt>
                <c:pt idx="145">
                  <c:v>9.8596557687640232</c:v>
                </c:pt>
                <c:pt idx="146">
                  <c:v>9.8994589021601413</c:v>
                </c:pt>
                <c:pt idx="147">
                  <c:v>9.93887581270819</c:v>
                </c:pt>
                <c:pt idx="148">
                  <c:v>9.9779065004542726</c:v>
                </c:pt>
                <c:pt idx="149">
                  <c:v>10.016550965444038</c:v>
                </c:pt>
                <c:pt idx="150">
                  <c:v>10.054809207722679</c:v>
                </c:pt>
                <c:pt idx="151">
                  <c:v>10.092681227334944</c:v>
                </c:pt>
                <c:pt idx="152">
                  <c:v>10.130167024325123</c:v>
                </c:pt>
                <c:pt idx="153">
                  <c:v>10.167266598737063</c:v>
                </c:pt>
                <c:pt idx="154">
                  <c:v>10.203979950614153</c:v>
                </c:pt>
                <c:pt idx="155">
                  <c:v>10.240307079999328</c:v>
                </c:pt>
                <c:pt idx="156">
                  <c:v>10.276247986935077</c:v>
                </c:pt>
                <c:pt idx="157">
                  <c:v>10.311802671463438</c:v>
                </c:pt>
                <c:pt idx="158">
                  <c:v>10.34697113362599</c:v>
                </c:pt>
                <c:pt idx="159">
                  <c:v>10.381753373463864</c:v>
                </c:pt>
                <c:pt idx="160">
                  <c:v>10.416149391017745</c:v>
                </c:pt>
                <c:pt idx="161">
                  <c:v>10.450159186327854</c:v>
                </c:pt>
                <c:pt idx="162">
                  <c:v>10.483782759433975</c:v>
                </c:pt>
                <c:pt idx="163">
                  <c:v>10.517020110375427</c:v>
                </c:pt>
                <c:pt idx="164">
                  <c:v>10.549871239191084</c:v>
                </c:pt>
                <c:pt idx="165">
                  <c:v>10.582336145919369</c:v>
                </c:pt>
                <c:pt idx="166">
                  <c:v>10.61441483059825</c:v>
                </c:pt>
                <c:pt idx="167">
                  <c:v>10.646107293265247</c:v>
                </c:pt>
                <c:pt idx="168">
                  <c:v>10.677413533957425</c:v>
                </c:pt>
                <c:pt idx="169">
                  <c:v>10.708333552711396</c:v>
                </c:pt>
                <c:pt idx="170">
                  <c:v>10.738867349563325</c:v>
                </c:pt>
                <c:pt idx="171">
                  <c:v>10.769014924548923</c:v>
                </c:pt>
                <c:pt idx="172">
                  <c:v>10.798776277703446</c:v>
                </c:pt>
                <c:pt idx="173">
                  <c:v>10.828151409061709</c:v>
                </c:pt>
                <c:pt idx="174">
                  <c:v>10.857140318658063</c:v>
                </c:pt>
                <c:pt idx="175">
                  <c:v>10.885743006526411</c:v>
                </c:pt>
                <c:pt idx="176">
                  <c:v>10.913959472700206</c:v>
                </c:pt>
                <c:pt idx="177">
                  <c:v>10.941789717212455</c:v>
                </c:pt>
                <c:pt idx="178">
                  <c:v>10.969233740095698</c:v>
                </c:pt>
                <c:pt idx="179">
                  <c:v>10.996291541382035</c:v>
                </c:pt>
                <c:pt idx="180">
                  <c:v>11.022963121103114</c:v>
                </c:pt>
                <c:pt idx="181">
                  <c:v>11.04924847929013</c:v>
                </c:pt>
                <c:pt idx="182">
                  <c:v>11.075147615973822</c:v>
                </c:pt>
                <c:pt idx="183">
                  <c:v>11.100660531184481</c:v>
                </c:pt>
                <c:pt idx="184">
                  <c:v>11.125787224951946</c:v>
                </c:pt>
                <c:pt idx="185">
                  <c:v>11.150527697305602</c:v>
                </c:pt>
                <c:pt idx="186">
                  <c:v>11.17488194827439</c:v>
                </c:pt>
                <c:pt idx="187">
                  <c:v>11.198849977886788</c:v>
                </c:pt>
                <c:pt idx="188">
                  <c:v>11.22243178617083</c:v>
                </c:pt>
                <c:pt idx="189">
                  <c:v>11.245627373154097</c:v>
                </c:pt>
                <c:pt idx="190">
                  <c:v>11.268436738863718</c:v>
                </c:pt>
                <c:pt idx="191">
                  <c:v>11.290859883326368</c:v>
                </c:pt>
                <c:pt idx="192">
                  <c:v>11.312896806568272</c:v>
                </c:pt>
                <c:pt idx="193">
                  <c:v>11.334547508615204</c:v>
                </c:pt>
                <c:pt idx="194">
                  <c:v>11.355811989492487</c:v>
                </c:pt>
                <c:pt idx="195">
                  <c:v>11.376690249224987</c:v>
                </c:pt>
                <c:pt idx="196">
                  <c:v>11.397182287837127</c:v>
                </c:pt>
                <c:pt idx="197">
                  <c:v>11.417288105352871</c:v>
                </c:pt>
                <c:pt idx="198">
                  <c:v>11.437007701795736</c:v>
                </c:pt>
                <c:pt idx="199">
                  <c:v>11.456341077188782</c:v>
                </c:pt>
                <c:pt idx="200">
                  <c:v>11.475288231554623</c:v>
                </c:pt>
                <c:pt idx="201">
                  <c:v>11.493849164915417</c:v>
                </c:pt>
                <c:pt idx="202">
                  <c:v>11.51202387729287</c:v>
                </c:pt>
                <c:pt idx="203">
                  <c:v>11.529812368708242</c:v>
                </c:pt>
                <c:pt idx="204">
                  <c:v>11.547214639182339</c:v>
                </c:pt>
                <c:pt idx="205">
                  <c:v>11.56423068873551</c:v>
                </c:pt>
                <c:pt idx="206">
                  <c:v>11.580860517387658</c:v>
                </c:pt>
                <c:pt idx="207">
                  <c:v>11.59710412515823</c:v>
                </c:pt>
                <c:pt idx="208">
                  <c:v>11.612961512066228</c:v>
                </c:pt>
                <c:pt idx="209">
                  <c:v>11.628432678130196</c:v>
                </c:pt>
                <c:pt idx="210">
                  <c:v>11.643517623368227</c:v>
                </c:pt>
                <c:pt idx="211">
                  <c:v>11.658216347797966</c:v>
                </c:pt>
                <c:pt idx="212">
                  <c:v>11.672528851436603</c:v>
                </c:pt>
                <c:pt idx="213">
                  <c:v>11.686455134300877</c:v>
                </c:pt>
                <c:pt idx="214">
                  <c:v>11.699995196407073</c:v>
                </c:pt>
                <c:pt idx="215">
                  <c:v>11.713149037771032</c:v>
                </c:pt>
                <c:pt idx="216">
                  <c:v>11.725916658408135</c:v>
                </c:pt>
                <c:pt idx="217">
                  <c:v>11.738298058333315</c:v>
                </c:pt>
                <c:pt idx="218">
                  <c:v>11.750293237561054</c:v>
                </c:pt>
                <c:pt idx="219">
                  <c:v>11.761902196105378</c:v>
                </c:pt>
                <c:pt idx="220">
                  <c:v>11.773124933979867</c:v>
                </c:pt>
                <c:pt idx="221">
                  <c:v>11.783961451197646</c:v>
                </c:pt>
                <c:pt idx="222">
                  <c:v>11.794411747771388</c:v>
                </c:pt>
                <c:pt idx="223">
                  <c:v>11.804475823713314</c:v>
                </c:pt>
                <c:pt idx="224">
                  <c:v>11.814153679035197</c:v>
                </c:pt>
                <c:pt idx="225">
                  <c:v>11.823445313748355</c:v>
                </c:pt>
                <c:pt idx="226">
                  <c:v>11.832350727863654</c:v>
                </c:pt>
                <c:pt idx="227">
                  <c:v>11.840869921391509</c:v>
                </c:pt>
                <c:pt idx="228">
                  <c:v>11.849002894341888</c:v>
                </c:pt>
                <c:pt idx="229">
                  <c:v>11.856749646724298</c:v>
                </c:pt>
                <c:pt idx="230">
                  <c:v>11.864110178547802</c:v>
                </c:pt>
                <c:pt idx="231">
                  <c:v>11.871084489821007</c:v>
                </c:pt>
                <c:pt idx="232">
                  <c:v>11.877672580552073</c:v>
                </c:pt>
                <c:pt idx="233">
                  <c:v>11.883874450748698</c:v>
                </c:pt>
                <c:pt idx="234">
                  <c:v>11.889690100418141</c:v>
                </c:pt>
                <c:pt idx="235">
                  <c:v>11.895119529567204</c:v>
                </c:pt>
                <c:pt idx="236">
                  <c:v>11.900162738202235</c:v>
                </c:pt>
                <c:pt idx="237">
                  <c:v>11.904819726329134</c:v>
                </c:pt>
                <c:pt idx="238">
                  <c:v>11.909090493953345</c:v>
                </c:pt>
                <c:pt idx="239">
                  <c:v>11.912975041079864</c:v>
                </c:pt>
                <c:pt idx="240">
                  <c:v>11.916473367713236</c:v>
                </c:pt>
                <c:pt idx="241">
                  <c:v>11.91958547385755</c:v>
                </c:pt>
                <c:pt idx="242">
                  <c:v>11.922311359516449</c:v>
                </c:pt>
                <c:pt idx="243">
                  <c:v>11.924651024693116</c:v>
                </c:pt>
                <c:pt idx="244">
                  <c:v>11.92660446939029</c:v>
                </c:pt>
                <c:pt idx="245">
                  <c:v>11.928171693610258</c:v>
                </c:pt>
                <c:pt idx="246">
                  <c:v>11.929352697354851</c:v>
                </c:pt>
                <c:pt idx="247">
                  <c:v>11.93014748062545</c:v>
                </c:pt>
                <c:pt idx="248">
                  <c:v>11.930556043422985</c:v>
                </c:pt>
                <c:pt idx="249">
                  <c:v>11.930578385747934</c:v>
                </c:pt>
                <c:pt idx="250">
                  <c:v>11.930214507606813</c:v>
                </c:pt>
                <c:pt idx="251">
                  <c:v>11.929464409024229</c:v>
                </c:pt>
                <c:pt idx="252">
                  <c:v>11.928328090049554</c:v>
                </c:pt>
                <c:pt idx="253">
                  <c:v>11.926805550757871</c:v>
                </c:pt>
                <c:pt idx="254">
                  <c:v>11.924896791249775</c:v>
                </c:pt>
                <c:pt idx="255">
                  <c:v>11.922601811651386</c:v>
                </c:pt>
                <c:pt idx="256">
                  <c:v>11.919920612114341</c:v>
                </c:pt>
                <c:pt idx="257">
                  <c:v>11.916853192815791</c:v>
                </c:pt>
                <c:pt idx="258">
                  <c:v>11.913399553958412</c:v>
                </c:pt>
                <c:pt idx="259">
                  <c:v>11.909559695770392</c:v>
                </c:pt>
                <c:pt idx="260">
                  <c:v>11.905333618505447</c:v>
                </c:pt>
                <c:pt idx="261">
                  <c:v>11.9007213224428</c:v>
                </c:pt>
                <c:pt idx="262">
                  <c:v>11.895722807887202</c:v>
                </c:pt>
                <c:pt idx="263">
                  <c:v>11.890338075168916</c:v>
                </c:pt>
                <c:pt idx="264">
                  <c:v>11.884567124643722</c:v>
                </c:pt>
                <c:pt idx="265">
                  <c:v>11.878409956692927</c:v>
                </c:pt>
                <c:pt idx="266">
                  <c:v>11.871866571723347</c:v>
                </c:pt>
                <c:pt idx="267">
                  <c:v>11.864936970167317</c:v>
                </c:pt>
                <c:pt idx="268">
                  <c:v>11.857621152482695</c:v>
                </c:pt>
                <c:pt idx="269">
                  <c:v>11.849919119152853</c:v>
                </c:pt>
                <c:pt idx="270">
                  <c:v>11.841830870686678</c:v>
                </c:pt>
                <c:pt idx="271">
                  <c:v>11.833356407618577</c:v>
                </c:pt>
                <c:pt idx="272">
                  <c:v>11.824495730508479</c:v>
                </c:pt>
                <c:pt idx="273">
                  <c:v>11.815248839941821</c:v>
                </c:pt>
                <c:pt idx="274">
                  <c:v>11.805615736529562</c:v>
                </c:pt>
                <c:pt idx="275">
                  <c:v>11.795596420908177</c:v>
                </c:pt>
                <c:pt idx="276">
                  <c:v>11.785190893739657</c:v>
                </c:pt>
                <c:pt idx="277">
                  <c:v>11.77439915571151</c:v>
                </c:pt>
                <c:pt idx="278">
                  <c:v>11.763221207536761</c:v>
                </c:pt>
                <c:pt idx="279">
                  <c:v>11.751657049953948</c:v>
                </c:pt>
                <c:pt idx="280">
                  <c:v>11.73970668372713</c:v>
                </c:pt>
                <c:pt idx="281">
                  <c:v>11.727370109645875</c:v>
                </c:pt>
                <c:pt idx="282">
                  <c:v>11.71464732852527</c:v>
                </c:pt>
                <c:pt idx="283">
                  <c:v>11.70153834120592</c:v>
                </c:pt>
                <c:pt idx="284">
                  <c:v>11.688043148553941</c:v>
                </c:pt>
                <c:pt idx="285">
                  <c:v>11.674161751460963</c:v>
                </c:pt>
                <c:pt idx="286">
                  <c:v>11.659894150844133</c:v>
                </c:pt>
                <c:pt idx="287">
                  <c:v>11.64524034764611</c:v>
                </c:pt>
                <c:pt idx="288">
                  <c:v>11.630200342835071</c:v>
                </c:pt>
                <c:pt idx="289">
                  <c:v>11.614774137404703</c:v>
                </c:pt>
                <c:pt idx="290">
                  <c:v>11.59896173237421</c:v>
                </c:pt>
                <c:pt idx="291">
                  <c:v>11.582763128788304</c:v>
                </c:pt>
                <c:pt idx="292">
                  <c:v>11.566178327717216</c:v>
                </c:pt>
                <c:pt idx="293">
                  <c:v>11.549207330256683</c:v>
                </c:pt>
                <c:pt idx="294">
                  <c:v>11.531850137527961</c:v>
                </c:pt>
                <c:pt idx="295">
                  <c:v>11.514106750677813</c:v>
                </c:pt>
                <c:pt idx="296">
                  <c:v>11.495977170878517</c:v>
                </c:pt>
                <c:pt idx="297">
                  <c:v>11.477461399327861</c:v>
                </c:pt>
                <c:pt idx="298">
                  <c:v>11.458559437249143</c:v>
                </c:pt>
                <c:pt idx="299">
                  <c:v>11.439271285891177</c:v>
                </c:pt>
                <c:pt idx="300">
                  <c:v>11.41959694652828</c:v>
                </c:pt>
                <c:pt idx="301">
                  <c:v>11.399536420460286</c:v>
                </c:pt>
                <c:pt idx="302">
                  <c:v>11.379089709012531</c:v>
                </c:pt>
                <c:pt idx="303">
                  <c:v>11.358256813535871</c:v>
                </c:pt>
                <c:pt idx="304">
                  <c:v>11.337037735406662</c:v>
                </c:pt>
                <c:pt idx="305">
                  <c:v>11.315432476026773</c:v>
                </c:pt>
                <c:pt idx="306">
                  <c:v>11.29344103682358</c:v>
                </c:pt>
                <c:pt idx="307">
                  <c:v>11.27106341924997</c:v>
                </c:pt>
                <c:pt idx="308">
                  <c:v>11.248299624784332</c:v>
                </c:pt>
                <c:pt idx="309">
                  <c:v>11.225149654930563</c:v>
                </c:pt>
                <c:pt idx="310">
                  <c:v>11.201613511218072</c:v>
                </c:pt>
                <c:pt idx="311">
                  <c:v>11.177691195201776</c:v>
                </c:pt>
                <c:pt idx="312">
                  <c:v>11.153382708462086</c:v>
                </c:pt>
                <c:pt idx="313">
                  <c:v>11.128688052604931</c:v>
                </c:pt>
                <c:pt idx="314">
                  <c:v>11.103607229261737</c:v>
                </c:pt>
                <c:pt idx="315">
                  <c:v>11.078140240089443</c:v>
                </c:pt>
                <c:pt idx="316">
                  <c:v>11.052287086770482</c:v>
                </c:pt>
                <c:pt idx="317">
                  <c:v>11.026047771012799</c:v>
                </c:pt>
                <c:pt idx="318">
                  <c:v>10.99942229454984</c:v>
                </c:pt>
                <c:pt idx="319">
                  <c:v>10.972410659140552</c:v>
                </c:pt>
                <c:pt idx="320">
                  <c:v>10.945012866569387</c:v>
                </c:pt>
                <c:pt idx="321">
                  <c:v>10.917228918646298</c:v>
                </c:pt>
                <c:pt idx="322">
                  <c:v>10.889058817206738</c:v>
                </c:pt>
                <c:pt idx="323">
                  <c:v>10.860502564111664</c:v>
                </c:pt>
                <c:pt idx="324">
                  <c:v>10.831560161247534</c:v>
                </c:pt>
                <c:pt idx="325">
                  <c:v>10.802231610526301</c:v>
                </c:pt>
                <c:pt idx="326">
                  <c:v>10.772516913885424</c:v>
                </c:pt>
                <c:pt idx="327">
                  <c:v>10.742416073287854</c:v>
                </c:pt>
                <c:pt idx="328">
                  <c:v>10.711929090722048</c:v>
                </c:pt>
                <c:pt idx="329">
                  <c:v>10.681055968201955</c:v>
                </c:pt>
                <c:pt idx="330">
                  <c:v>10.649796707767026</c:v>
                </c:pt>
                <c:pt idx="331">
                  <c:v>10.618151311482203</c:v>
                </c:pt>
                <c:pt idx="332">
                  <c:v>10.586119781437931</c:v>
                </c:pt>
                <c:pt idx="333">
                  <c:v>10.553702119750149</c:v>
                </c:pt>
                <c:pt idx="334">
                  <c:v>10.520898328560287</c:v>
                </c:pt>
                <c:pt idx="335">
                  <c:v>10.487708410035278</c:v>
                </c:pt>
                <c:pt idx="336">
                  <c:v>10.45413236636754</c:v>
                </c:pt>
                <c:pt idx="337">
                  <c:v>10.42017019977499</c:v>
                </c:pt>
                <c:pt idx="338">
                  <c:v>10.385821912501033</c:v>
                </c:pt>
                <c:pt idx="339">
                  <c:v>10.351087506814576</c:v>
                </c:pt>
                <c:pt idx="340">
                  <c:v>10.315966985010006</c:v>
                </c:pt>
                <c:pt idx="341">
                  <c:v>10.28046034940721</c:v>
                </c:pt>
                <c:pt idx="342">
                  <c:v>10.244567602351562</c:v>
                </c:pt>
                <c:pt idx="343">
                  <c:v>10.208288746213928</c:v>
                </c:pt>
                <c:pt idx="344">
                  <c:v>10.171623783390661</c:v>
                </c:pt>
                <c:pt idx="345">
                  <c:v>10.134572716303598</c:v>
                </c:pt>
                <c:pt idx="346">
                  <c:v>10.097135547400075</c:v>
                </c:pt>
                <c:pt idx="347">
                  <c:v>10.059312279152911</c:v>
                </c:pt>
                <c:pt idx="348">
                  <c:v>10.021102914060405</c:v>
                </c:pt>
                <c:pt idx="349">
                  <c:v>9.9825074546463544</c:v>
                </c:pt>
                <c:pt idx="350">
                  <c:v>9.9435259034600296</c:v>
                </c:pt>
                <c:pt idx="351">
                  <c:v>9.9041582630761944</c:v>
                </c:pt>
                <c:pt idx="352">
                  <c:v>9.8644045360950905</c:v>
                </c:pt>
                <c:pt idx="353">
                  <c:v>9.8242647251424504</c:v>
                </c:pt>
                <c:pt idx="354">
                  <c:v>9.7837388328694814</c:v>
                </c:pt>
                <c:pt idx="355">
                  <c:v>9.7428268619528779</c:v>
                </c:pt>
                <c:pt idx="356">
                  <c:v>9.7015288150948145</c:v>
                </c:pt>
                <c:pt idx="357">
                  <c:v>9.6598446950229437</c:v>
                </c:pt>
                <c:pt idx="358">
                  <c:v>9.6177745044904022</c:v>
                </c:pt>
                <c:pt idx="359">
                  <c:v>9.5753182462758026</c:v>
                </c:pt>
                <c:pt idx="360">
                  <c:v>9.5324759231832381</c:v>
                </c:pt>
                <c:pt idx="361">
                  <c:v>9.4892475380422745</c:v>
                </c:pt>
                <c:pt idx="362">
                  <c:v>9.4456330937079631</c:v>
                </c:pt>
                <c:pt idx="363">
                  <c:v>9.4016325930608229</c:v>
                </c:pt>
                <c:pt idx="364">
                  <c:v>9.3572460390068528</c:v>
                </c:pt>
                <c:pt idx="365">
                  <c:v>9.3124734344775266</c:v>
                </c:pt>
                <c:pt idx="366">
                  <c:v>9.267314782429791</c:v>
                </c:pt>
                <c:pt idx="367">
                  <c:v>9.2217700858460621</c:v>
                </c:pt>
                <c:pt idx="368">
                  <c:v>9.1758393477342342</c:v>
                </c:pt>
                <c:pt idx="369">
                  <c:v>9.1295225711276711</c:v>
                </c:pt>
                <c:pt idx="370">
                  <c:v>9.0828197590852042</c:v>
                </c:pt>
                <c:pt idx="371">
                  <c:v>9.0357309146911398</c:v>
                </c:pt>
                <c:pt idx="372">
                  <c:v>8.9882560410552479</c:v>
                </c:pt>
                <c:pt idx="373">
                  <c:v>8.9403951413127718</c:v>
                </c:pt>
                <c:pt idx="374">
                  <c:v>8.8921482186244187</c:v>
                </c:pt>
                <c:pt idx="375">
                  <c:v>8.8435152761763636</c:v>
                </c:pt>
                <c:pt idx="376">
                  <c:v>8.794496317180247</c:v>
                </c:pt>
                <c:pt idx="377">
                  <c:v>8.745091344873174</c:v>
                </c:pt>
                <c:pt idx="378">
                  <c:v>8.695300362517715</c:v>
                </c:pt>
                <c:pt idx="379">
                  <c:v>8.6451233734019031</c:v>
                </c:pt>
                <c:pt idx="380">
                  <c:v>8.5945603808392317</c:v>
                </c:pt>
                <c:pt idx="381">
                  <c:v>8.5436113881686584</c:v>
                </c:pt>
                <c:pt idx="382">
                  <c:v>8.4922763987545995</c:v>
                </c:pt>
                <c:pt idx="383">
                  <c:v>8.44055541598693</c:v>
                </c:pt>
                <c:pt idx="384">
                  <c:v>8.3884484432809874</c:v>
                </c:pt>
                <c:pt idx="385">
                  <c:v>8.3359554840775623</c:v>
                </c:pt>
                <c:pt idx="386">
                  <c:v>8.2830765418429078</c:v>
                </c:pt>
                <c:pt idx="387">
                  <c:v>8.2298116200687286</c:v>
                </c:pt>
                <c:pt idx="388">
                  <c:v>8.1761607222721846</c:v>
                </c:pt>
                <c:pt idx="389">
                  <c:v>8.1221238519958945</c:v>
                </c:pt>
                <c:pt idx="390">
                  <c:v>8.0677010128079214</c:v>
                </c:pt>
                <c:pt idx="391">
                  <c:v>8.0128922083017908</c:v>
                </c:pt>
                <c:pt idx="392">
                  <c:v>7.9576974420964728</c:v>
                </c:pt>
                <c:pt idx="393">
                  <c:v>7.9021167178363907</c:v>
                </c:pt>
                <c:pt idx="394">
                  <c:v>7.8461500391914161</c:v>
                </c:pt>
                <c:pt idx="395">
                  <c:v>7.7897974098568685</c:v>
                </c:pt>
                <c:pt idx="396">
                  <c:v>7.7330588335535166</c:v>
                </c:pt>
                <c:pt idx="397">
                  <c:v>7.6759343140275753</c:v>
                </c:pt>
                <c:pt idx="398">
                  <c:v>7.6184238550507013</c:v>
                </c:pt>
                <c:pt idx="399">
                  <c:v>7.5605274604200048</c:v>
                </c:pt>
                <c:pt idx="400">
                  <c:v>7.5022451339580272</c:v>
                </c:pt>
                <c:pt idx="401">
                  <c:v>7.443576879512765</c:v>
                </c:pt>
                <c:pt idx="402">
                  <c:v>7.3845227009576471</c:v>
                </c:pt>
                <c:pt idx="403">
                  <c:v>7.3250826021915447</c:v>
                </c:pt>
                <c:pt idx="404">
                  <c:v>7.2652565871387704</c:v>
                </c:pt>
                <c:pt idx="405">
                  <c:v>7.205044659749074</c:v>
                </c:pt>
                <c:pt idx="406">
                  <c:v>7.1444468239976455</c:v>
                </c:pt>
                <c:pt idx="407">
                  <c:v>7.0834630838851096</c:v>
                </c:pt>
                <c:pt idx="408">
                  <c:v>7.0220934434375195</c:v>
                </c:pt>
                <c:pt idx="409">
                  <c:v>6.9603379067063713</c:v>
                </c:pt>
                <c:pt idx="410">
                  <c:v>6.8981964777685922</c:v>
                </c:pt>
                <c:pt idx="411">
                  <c:v>6.835669160726539</c:v>
                </c:pt>
                <c:pt idx="412">
                  <c:v>6.772755959708002</c:v>
                </c:pt>
                <c:pt idx="413">
                  <c:v>6.7094568788662006</c:v>
                </c:pt>
                <c:pt idx="414">
                  <c:v>6.6457719223797822</c:v>
                </c:pt>
                <c:pt idx="415">
                  <c:v>6.5817010944528231</c:v>
                </c:pt>
                <c:pt idx="416">
                  <c:v>6.5172443993148264</c:v>
                </c:pt>
                <c:pt idx="417">
                  <c:v>6.4524018412207171</c:v>
                </c:pt>
                <c:pt idx="418">
                  <c:v>6.3871734244508485</c:v>
                </c:pt>
                <c:pt idx="419">
                  <c:v>6.3215591533109974</c:v>
                </c:pt>
                <c:pt idx="420">
                  <c:v>6.2555590321323589</c:v>
                </c:pt>
                <c:pt idx="421">
                  <c:v>6.1891730652715529</c:v>
                </c:pt>
                <c:pt idx="422">
                  <c:v>6.1224012571106154</c:v>
                </c:pt>
                <c:pt idx="423">
                  <c:v>6.0552436120570032</c:v>
                </c:pt>
                <c:pt idx="424">
                  <c:v>5.9877001345435898</c:v>
                </c:pt>
                <c:pt idx="425">
                  <c:v>5.9197708290286677</c:v>
                </c:pt>
                <c:pt idx="426">
                  <c:v>5.8514556999959391</c:v>
                </c:pt>
                <c:pt idx="427">
                  <c:v>5.7827547519545259</c:v>
                </c:pt>
                <c:pt idx="428">
                  <c:v>5.7136679894389584</c:v>
                </c:pt>
                <c:pt idx="429">
                  <c:v>5.6441954170091808</c:v>
                </c:pt>
                <c:pt idx="430">
                  <c:v>5.5743370392505467</c:v>
                </c:pt>
                <c:pt idx="431">
                  <c:v>5.5040928607738193</c:v>
                </c:pt>
                <c:pt idx="432">
                  <c:v>5.4334628862151684</c:v>
                </c:pt>
                <c:pt idx="433">
                  <c:v>5.3624471202361725</c:v>
                </c:pt>
                <c:pt idx="434">
                  <c:v>5.2910455675238133</c:v>
                </c:pt>
                <c:pt idx="435">
                  <c:v>5.2192582327904793</c:v>
                </c:pt>
                <c:pt idx="436">
                  <c:v>5.1470851207739594</c:v>
                </c:pt>
                <c:pt idx="437">
                  <c:v>5.0745262362374444</c:v>
                </c:pt>
                <c:pt idx="438">
                  <c:v>5.0015815839695295</c:v>
                </c:pt>
                <c:pt idx="439">
                  <c:v>4.928251168784203</c:v>
                </c:pt>
                <c:pt idx="440">
                  <c:v>4.8545349955208561</c:v>
                </c:pt>
                <c:pt idx="441">
                  <c:v>4.7804330690442729</c:v>
                </c:pt>
                <c:pt idx="442">
                  <c:v>4.7059453942446376</c:v>
                </c:pt>
                <c:pt idx="443">
                  <c:v>4.6310719760375232</c:v>
                </c:pt>
                <c:pt idx="444">
                  <c:v>4.5558128193638989</c:v>
                </c:pt>
                <c:pt idx="445">
                  <c:v>4.4801679291901237</c:v>
                </c:pt>
                <c:pt idx="446">
                  <c:v>4.4041373105079487</c:v>
                </c:pt>
                <c:pt idx="447">
                  <c:v>4.3277209683345106</c:v>
                </c:pt>
                <c:pt idx="448">
                  <c:v>4.2509189077123359</c:v>
                </c:pt>
                <c:pt idx="449">
                  <c:v>4.1737311337093388</c:v>
                </c:pt>
                <c:pt idx="450">
                  <c:v>4.0961576514188147</c:v>
                </c:pt>
                <c:pt idx="451">
                  <c:v>4.0181984659594452</c:v>
                </c:pt>
                <c:pt idx="452">
                  <c:v>3.9398535824752923</c:v>
                </c:pt>
                <c:pt idx="453">
                  <c:v>3.8611230061358013</c:v>
                </c:pt>
                <c:pt idx="454">
                  <c:v>3.7820067421357932</c:v>
                </c:pt>
                <c:pt idx="455">
                  <c:v>3.7025047956954706</c:v>
                </c:pt>
                <c:pt idx="456">
                  <c:v>3.6226171720604112</c:v>
                </c:pt>
                <c:pt idx="457">
                  <c:v>3.5423438765015667</c:v>
                </c:pt>
                <c:pt idx="458">
                  <c:v>3.4616849143152666</c:v>
                </c:pt>
                <c:pt idx="459">
                  <c:v>3.3806402908232092</c:v>
                </c:pt>
                <c:pt idx="460">
                  <c:v>3.2992100113724652</c:v>
                </c:pt>
                <c:pt idx="461">
                  <c:v>3.2173940813354749</c:v>
                </c:pt>
                <c:pt idx="462">
                  <c:v>3.1351925061100472</c:v>
                </c:pt>
                <c:pt idx="463">
                  <c:v>3.0526052911193577</c:v>
                </c:pt>
                <c:pt idx="464">
                  <c:v>2.9696324418119482</c:v>
                </c:pt>
                <c:pt idx="465">
                  <c:v>2.886273963661723</c:v>
                </c:pt>
                <c:pt idx="466">
                  <c:v>2.8025298621679493</c:v>
                </c:pt>
                <c:pt idx="467">
                  <c:v>2.7184001428552564</c:v>
                </c:pt>
                <c:pt idx="468">
                  <c:v>2.6338848112736324</c:v>
                </c:pt>
                <c:pt idx="469">
                  <c:v>2.5489838729984289</c:v>
                </c:pt>
                <c:pt idx="470">
                  <c:v>2.4636973336303396</c:v>
                </c:pt>
                <c:pt idx="471">
                  <c:v>2.3780251987954273</c:v>
                </c:pt>
                <c:pt idx="472">
                  <c:v>2.2919674741451055</c:v>
                </c:pt>
                <c:pt idx="473">
                  <c:v>2.2055241653561368</c:v>
                </c:pt>
                <c:pt idx="474">
                  <c:v>2.1186952781306383</c:v>
                </c:pt>
                <c:pt idx="475">
                  <c:v>2.0314808181960733</c:v>
                </c:pt>
                <c:pt idx="476">
                  <c:v>1.9438807913052545</c:v>
                </c:pt>
                <c:pt idx="477">
                  <c:v>1.8558952032363412</c:v>
                </c:pt>
                <c:pt idx="478">
                  <c:v>1.7675240597928357</c:v>
                </c:pt>
                <c:pt idx="479">
                  <c:v>1.6787673668035852</c:v>
                </c:pt>
                <c:pt idx="480">
                  <c:v>1.5896251301227773</c:v>
                </c:pt>
                <c:pt idx="481">
                  <c:v>1.5000973556299404</c:v>
                </c:pt>
                <c:pt idx="482">
                  <c:v>1.4101840492299413</c:v>
                </c:pt>
                <c:pt idx="483">
                  <c:v>1.3198852168529838</c:v>
                </c:pt>
                <c:pt idx="484">
                  <c:v>1.2292008644546073</c:v>
                </c:pt>
                <c:pt idx="485">
                  <c:v>1.1381309980156844</c:v>
                </c:pt>
                <c:pt idx="486">
                  <c:v>1.0466756235424211</c:v>
                </c:pt>
                <c:pt idx="487">
                  <c:v>0.95483474706635296</c:v>
                </c:pt>
                <c:pt idx="488">
                  <c:v>0.86260837464434581</c:v>
                </c:pt>
                <c:pt idx="489">
                  <c:v>0.76999651235859201</c:v>
                </c:pt>
                <c:pt idx="490">
                  <c:v>0.67699916631661039</c:v>
                </c:pt>
                <c:pt idx="491">
                  <c:v>0.58361634265124374</c:v>
                </c:pt>
                <c:pt idx="492">
                  <c:v>0.48984804752065791</c:v>
                </c:pt>
                <c:pt idx="493">
                  <c:v>0.39569428710833954</c:v>
                </c:pt>
                <c:pt idx="494">
                  <c:v>0.3011550676230948</c:v>
                </c:pt>
                <c:pt idx="495">
                  <c:v>0.20623039529904785</c:v>
                </c:pt>
                <c:pt idx="496">
                  <c:v>0.11092027639563873</c:v>
                </c:pt>
                <c:pt idx="497">
                  <c:v>1.5224717197622193E-2</c:v>
                </c:pt>
                <c:pt idx="498">
                  <c:v>-8.085627598493432E-2</c:v>
                </c:pt>
                <c:pt idx="499">
                  <c:v>-0.17732269681665205</c:v>
                </c:pt>
                <c:pt idx="500">
                  <c:v>-0.27417453893684268</c:v>
                </c:pt>
              </c:numCache>
            </c:numRef>
          </c:yVal>
        </c:ser>
        <c:axId val="48464256"/>
        <c:axId val="48466176"/>
      </c:scatterChart>
      <c:valAx>
        <c:axId val="48464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Horizontal Position (ft)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466176"/>
        <c:crosses val="autoZero"/>
        <c:crossBetween val="midCat"/>
      </c:valAx>
      <c:valAx>
        <c:axId val="48466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Vertical Position (inches)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48464256"/>
        <c:crosses val="autoZero"/>
        <c:crossBetween val="midCat"/>
      </c:valAx>
    </c:plotArea>
    <c:plotVisOnly val="1"/>
    <c:dispBlanksAs val="gap"/>
  </c:chart>
  <c:spPr>
    <a:ln w="15875">
      <a:solidFill>
        <a:schemeClr val="tx2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7</xdr:row>
      <xdr:rowOff>9525</xdr:rowOff>
    </xdr:from>
    <xdr:to>
      <xdr:col>23</xdr:col>
      <xdr:colOff>466725</xdr:colOff>
      <xdr:row>21</xdr:row>
      <xdr:rowOff>57150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47625</xdr:rowOff>
    </xdr:from>
    <xdr:to>
      <xdr:col>23</xdr:col>
      <xdr:colOff>466725</xdr:colOff>
      <xdr:row>36</xdr:row>
      <xdr:rowOff>123825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46"/>
  <sheetViews>
    <sheetView tabSelected="1" topLeftCell="J1" workbookViewId="0">
      <selection activeCell="Z11" sqref="Z11"/>
    </sheetView>
  </sheetViews>
  <sheetFormatPr defaultRowHeight="15"/>
  <cols>
    <col min="2" max="5" width="15.42578125" customWidth="1"/>
    <col min="6" max="6" width="13.42578125" customWidth="1"/>
    <col min="7" max="7" width="20.140625" customWidth="1"/>
    <col min="8" max="8" width="21.7109375" customWidth="1"/>
    <col min="9" max="9" width="23.28515625" customWidth="1"/>
    <col min="10" max="10" width="2.5703125" customWidth="1"/>
    <col min="11" max="11" width="11.42578125" customWidth="1"/>
    <col min="12" max="12" width="12" bestFit="1" customWidth="1"/>
    <col min="13" max="13" width="12.7109375" customWidth="1"/>
    <col min="15" max="15" width="9.85546875" customWidth="1"/>
    <col min="16" max="16" width="2.85546875" customWidth="1"/>
    <col min="18" max="18" width="7" customWidth="1"/>
    <col min="22" max="22" width="10.85546875" customWidth="1"/>
  </cols>
  <sheetData>
    <row r="1" spans="1:28">
      <c r="B1" s="20" t="s">
        <v>12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28">
      <c r="B2" s="22" t="s">
        <v>28</v>
      </c>
      <c r="C2" s="22"/>
      <c r="D2" s="22"/>
      <c r="E2" s="22"/>
      <c r="F2" s="22"/>
      <c r="G2" s="22"/>
      <c r="H2" s="22"/>
      <c r="I2" s="22"/>
      <c r="J2" s="22"/>
      <c r="K2" s="22"/>
      <c r="L2" s="22"/>
      <c r="T2" t="s">
        <v>46</v>
      </c>
    </row>
    <row r="3" spans="1:28" ht="15.75" thickBot="1">
      <c r="B3" s="1"/>
      <c r="C3" s="1"/>
      <c r="D3" s="1"/>
      <c r="E3" s="1"/>
      <c r="F3" s="1"/>
      <c r="G3" s="1"/>
      <c r="H3" s="1"/>
      <c r="I3" s="1"/>
      <c r="J3" s="5"/>
      <c r="K3" s="1"/>
      <c r="L3" s="1"/>
      <c r="T3" s="21" t="s">
        <v>45</v>
      </c>
      <c r="U3" s="21"/>
      <c r="V3" s="21"/>
      <c r="W3" s="18">
        <v>1928</v>
      </c>
    </row>
    <row r="4" spans="1:28" ht="15.75" thickBot="1">
      <c r="B4" s="23" t="s">
        <v>13</v>
      </c>
      <c r="C4" s="24"/>
      <c r="D4" s="24"/>
      <c r="E4" s="24"/>
      <c r="F4" s="24"/>
      <c r="G4" s="25"/>
      <c r="T4" s="21" t="s">
        <v>44</v>
      </c>
      <c r="U4" s="21"/>
      <c r="V4" s="21"/>
      <c r="W4" s="18">
        <v>1.5</v>
      </c>
    </row>
    <row r="5" spans="1:28" ht="15.75" thickBot="1">
      <c r="B5" s="26" t="s">
        <v>6</v>
      </c>
      <c r="C5" s="27"/>
      <c r="D5" s="27"/>
      <c r="E5" s="27"/>
      <c r="F5" s="27"/>
      <c r="G5" s="3">
        <v>0.45</v>
      </c>
      <c r="I5" s="20" t="s">
        <v>16</v>
      </c>
      <c r="J5" s="20"/>
      <c r="K5" s="20"/>
      <c r="L5" s="13">
        <f>4/3*3.14159*($G$5*0.0254/2)^3*$G$6</f>
        <v>8.8664547343663518E-3</v>
      </c>
      <c r="M5" s="20" t="s">
        <v>18</v>
      </c>
      <c r="N5" s="20"/>
      <c r="O5" s="13">
        <f>(L9^2/(2*G9))*LN((L8^2+L9^2)/L9^2)</f>
        <v>0.30303764988582715</v>
      </c>
      <c r="P5" s="13" t="s">
        <v>9</v>
      </c>
      <c r="Q5" s="13">
        <f>O5*3.28084*12</f>
        <v>11.930616519017006</v>
      </c>
      <c r="R5" s="13" t="s">
        <v>11</v>
      </c>
      <c r="T5" s="21" t="s">
        <v>42</v>
      </c>
      <c r="U5" s="21"/>
      <c r="V5" s="21"/>
      <c r="W5" s="18">
        <v>1</v>
      </c>
      <c r="Z5" s="20" t="s">
        <v>40</v>
      </c>
      <c r="AA5" s="20"/>
      <c r="AB5" s="20"/>
    </row>
    <row r="6" spans="1:28" ht="15.75" thickBot="1">
      <c r="B6" s="26" t="s">
        <v>7</v>
      </c>
      <c r="C6" s="27"/>
      <c r="D6" s="27"/>
      <c r="E6" s="27"/>
      <c r="F6" s="27"/>
      <c r="G6" s="3">
        <v>11340</v>
      </c>
      <c r="I6" s="20" t="s">
        <v>17</v>
      </c>
      <c r="J6" s="20"/>
      <c r="K6" s="20"/>
      <c r="L6" s="13">
        <f>$G$8/3.28084</f>
        <v>365.75998829568039</v>
      </c>
      <c r="M6" s="20" t="s">
        <v>32</v>
      </c>
      <c r="N6" s="20"/>
      <c r="O6" s="13">
        <v>0.48499999999999999</v>
      </c>
      <c r="P6" s="13"/>
      <c r="Q6" s="13"/>
      <c r="R6" s="13"/>
      <c r="T6" s="21" t="s">
        <v>41</v>
      </c>
      <c r="U6" s="21"/>
      <c r="V6" s="21"/>
      <c r="W6" s="18">
        <v>0.1</v>
      </c>
      <c r="Z6" s="16" t="s">
        <v>43</v>
      </c>
      <c r="AA6" s="19">
        <f>W3*SQRT((W4/1000/(L5+1/3*W4/1000)*LN((W5/W6))))</f>
        <v>1170.7735009221356</v>
      </c>
      <c r="AB6" s="17"/>
    </row>
    <row r="7" spans="1:28" ht="15.75" thickBot="1">
      <c r="B7" s="28" t="s">
        <v>36</v>
      </c>
      <c r="C7" s="29"/>
      <c r="D7" s="29"/>
      <c r="E7" s="29"/>
      <c r="F7" s="30"/>
      <c r="G7" s="3">
        <v>2.4</v>
      </c>
      <c r="I7" s="20" t="s">
        <v>33</v>
      </c>
      <c r="J7" s="20"/>
      <c r="K7" s="20"/>
      <c r="L7" s="13">
        <f>COS($G$7/360)*L6</f>
        <v>365.7518603260441</v>
      </c>
      <c r="M7" s="20" t="s">
        <v>27</v>
      </c>
      <c r="N7" s="20"/>
      <c r="O7" s="13">
        <f>L9/G9*ATAN(L8/L9)</f>
        <v>0.24855784862931618</v>
      </c>
      <c r="P7" s="13" t="s">
        <v>3</v>
      </c>
      <c r="Q7" s="13"/>
      <c r="R7" s="13"/>
    </row>
    <row r="8" spans="1:28" ht="15.75" thickBot="1">
      <c r="B8" s="26" t="s">
        <v>0</v>
      </c>
      <c r="C8" s="27"/>
      <c r="D8" s="27"/>
      <c r="E8" s="27"/>
      <c r="F8" s="27"/>
      <c r="G8" s="3">
        <v>1200</v>
      </c>
      <c r="I8" s="20" t="s">
        <v>34</v>
      </c>
      <c r="J8" s="20"/>
      <c r="K8" s="20"/>
      <c r="L8" s="13">
        <f>SIN($G$7/360)*L6</f>
        <v>2.4383818597896965</v>
      </c>
      <c r="M8" s="13"/>
      <c r="N8" s="13"/>
      <c r="O8" s="13"/>
      <c r="P8" s="13"/>
      <c r="Q8" s="13"/>
      <c r="R8" s="13"/>
    </row>
    <row r="9" spans="1:28" ht="15.75" thickBot="1">
      <c r="B9" s="26" t="s">
        <v>10</v>
      </c>
      <c r="C9" s="27"/>
      <c r="D9" s="27"/>
      <c r="E9" s="27"/>
      <c r="F9" s="31"/>
      <c r="G9" s="3">
        <v>9.81</v>
      </c>
      <c r="I9" s="20" t="s">
        <v>35</v>
      </c>
      <c r="J9" s="20"/>
      <c r="K9" s="20"/>
      <c r="L9" s="13">
        <f>SQRT((2*$L$5+$G$9)/(0.485*$G$10*(3.14159/4*($G$5*0.0254)^2)))</f>
        <v>405.67121476280528</v>
      </c>
      <c r="M9" s="13"/>
      <c r="N9" s="13"/>
      <c r="O9" s="13"/>
      <c r="P9" s="13"/>
      <c r="Q9" s="13"/>
      <c r="R9" s="13"/>
    </row>
    <row r="10" spans="1:28" ht="15.75" thickBot="1">
      <c r="B10" s="28" t="s">
        <v>15</v>
      </c>
      <c r="C10" s="29"/>
      <c r="D10" s="29"/>
      <c r="E10" s="29"/>
      <c r="F10" s="30"/>
      <c r="G10" s="3">
        <v>1.2</v>
      </c>
      <c r="O10" s="9"/>
    </row>
    <row r="11" spans="1:28">
      <c r="K11" s="32" t="s">
        <v>39</v>
      </c>
      <c r="L11" s="33"/>
      <c r="M11" s="33"/>
      <c r="N11" s="34"/>
      <c r="O11" s="14" t="s">
        <v>37</v>
      </c>
    </row>
    <row r="12" spans="1:28">
      <c r="A12" s="2" t="s">
        <v>2</v>
      </c>
      <c r="B12" s="20" t="s">
        <v>19</v>
      </c>
      <c r="C12" s="20"/>
      <c r="D12" s="20" t="s">
        <v>29</v>
      </c>
      <c r="E12" s="20"/>
      <c r="F12" s="10" t="s">
        <v>24</v>
      </c>
      <c r="G12" s="10" t="s">
        <v>25</v>
      </c>
      <c r="H12" s="10" t="s">
        <v>26</v>
      </c>
      <c r="I12" s="10" t="s">
        <v>31</v>
      </c>
      <c r="J12" s="4"/>
      <c r="K12" s="20" t="s">
        <v>38</v>
      </c>
      <c r="L12" s="20"/>
      <c r="M12" s="20"/>
      <c r="N12" s="20"/>
      <c r="O12" s="10" t="s">
        <v>22</v>
      </c>
    </row>
    <row r="13" spans="1:28">
      <c r="A13" s="2" t="s">
        <v>3</v>
      </c>
      <c r="B13" s="10" t="s">
        <v>20</v>
      </c>
      <c r="C13" s="10" t="s">
        <v>21</v>
      </c>
      <c r="D13" s="10" t="s">
        <v>22</v>
      </c>
      <c r="E13" s="10" t="s">
        <v>23</v>
      </c>
      <c r="F13" s="2" t="s">
        <v>1</v>
      </c>
      <c r="G13" s="2" t="s">
        <v>5</v>
      </c>
      <c r="H13" s="2" t="s">
        <v>8</v>
      </c>
      <c r="I13" s="4" t="s">
        <v>14</v>
      </c>
      <c r="J13" s="4"/>
      <c r="K13" s="10" t="s">
        <v>9</v>
      </c>
      <c r="L13" s="10" t="s">
        <v>30</v>
      </c>
      <c r="M13" s="2" t="s">
        <v>4</v>
      </c>
      <c r="N13" s="2" t="s">
        <v>11</v>
      </c>
      <c r="O13" s="10" t="s">
        <v>4</v>
      </c>
    </row>
    <row r="14" spans="1:28">
      <c r="A14" s="1">
        <v>0</v>
      </c>
      <c r="B14" s="6">
        <f>L7</f>
        <v>365.7518603260441</v>
      </c>
      <c r="C14" s="8">
        <f>L8</f>
        <v>2.4383818597896965</v>
      </c>
      <c r="D14" s="1">
        <v>0</v>
      </c>
      <c r="E14" s="1">
        <v>0</v>
      </c>
      <c r="F14" s="8">
        <f>0.107+(2.08*10^-3)*(B14)</f>
        <v>0.86776386947817175</v>
      </c>
      <c r="G14" s="6">
        <f>F14*(1/2)*$G$10*(B14)^2*(3.14159/4*($G$5*0.0254)^2)</f>
        <v>7.1467382605466021</v>
      </c>
      <c r="H14" s="6">
        <f>G14/((4/3*3.14159*($G$5*0.0254/2)^3)*$G$6)</f>
        <v>806.04237822879372</v>
      </c>
      <c r="I14" s="6">
        <f>1/2*($G$6*4/3*3.14259*($G$5*0.0254/2)^3)*(SQRT(B14^2+C14^2))^2</f>
        <v>593.26757621399906</v>
      </c>
      <c r="J14" s="5"/>
      <c r="K14" s="1">
        <f>E14</f>
        <v>0</v>
      </c>
      <c r="L14" s="1">
        <f>K14*100</f>
        <v>0</v>
      </c>
      <c r="M14" s="1">
        <f>N14/12</f>
        <v>0</v>
      </c>
      <c r="N14" s="1">
        <f>L14/2.54</f>
        <v>0</v>
      </c>
      <c r="O14">
        <f>D14*3.28084</f>
        <v>0</v>
      </c>
    </row>
    <row r="15" spans="1:28">
      <c r="A15" s="1">
        <v>1E-3</v>
      </c>
      <c r="B15" s="6">
        <f t="shared" ref="B15:B78" si="0">B14-(H14*(A15-A14))</f>
        <v>364.94581794781533</v>
      </c>
      <c r="C15" s="8">
        <f>IF(C14&gt;0,$L$9*(($L$8-$L$9*TAN(A15*$G$9/$L$9))/(($L$9+$L$8*TAN(A15*$G$9/$L$9)))),-SQRT(2*$L$5*$G$9/$G$10/(3.14159/4*($G$5*0.0254)^2)/0.485)*TANH(((A15-$O$7)*SQRT($G$9*$G$10*0.485*(3.14159/4*($G$5*0.0254)^2)/2/$L$5))))</f>
        <v>2.4285715067889782</v>
      </c>
      <c r="D15" s="6">
        <f t="shared" ref="D15:D78" si="1">(B14+B15)/2*(A15-A14)+D14</f>
        <v>0.36534883913692973</v>
      </c>
      <c r="E15" s="12">
        <f t="shared" ref="E15:E78" si="2">(C14+C15)/2*(A15-A14)+E14</f>
        <v>2.4334766832893374E-3</v>
      </c>
      <c r="F15" s="8">
        <f t="shared" ref="F15:F78" si="3">0.107+(2.08*10^-3)*(B15)</f>
        <v>0.86608730133145595</v>
      </c>
      <c r="G15" s="6">
        <f t="shared" ref="G15:G78" si="4">F15*(1/2)*$G$10*(B15)^2*(3.14159/4*($G$5*0.0254)^2)</f>
        <v>7.1015259640569237</v>
      </c>
      <c r="H15" s="6">
        <f t="shared" ref="H15:H78" si="5">G15/((4/3*3.14159*($G$5*0.0254/2)^3)*$G$6)</f>
        <v>800.9431251626911</v>
      </c>
      <c r="I15" s="6">
        <f t="shared" ref="I15:I78" si="6">1/2*($G$6*4/3*3.14259*($G$5*0.0254/2)^3)*(SQRT(B15^2+C15^2))^2</f>
        <v>590.65548082375528</v>
      </c>
      <c r="J15" s="5"/>
      <c r="K15" s="11">
        <f t="shared" ref="K15:K78" si="7">E15</f>
        <v>2.4334766832893374E-3</v>
      </c>
      <c r="L15" s="11">
        <f t="shared" ref="L15:L78" si="8">K15*100</f>
        <v>0.24334766832893373</v>
      </c>
      <c r="M15" s="11">
        <f t="shared" ref="M15:M78" si="9">N15/12</f>
        <v>7.9838473861198727E-3</v>
      </c>
      <c r="N15" s="11">
        <f t="shared" ref="N15:N78" si="10">L15/2.54</f>
        <v>9.5806168633438479E-2</v>
      </c>
      <c r="O15">
        <f t="shared" ref="O15:O78" si="11">D15*3.28084</f>
        <v>1.1986510853940044</v>
      </c>
    </row>
    <row r="16" spans="1:28">
      <c r="A16" s="1">
        <v>2E-3</v>
      </c>
      <c r="B16" s="6">
        <f t="shared" si="0"/>
        <v>364.14487482265264</v>
      </c>
      <c r="C16" s="8">
        <f t="shared" ref="C16:C79" si="12">IF(C15&gt;0,$L$9*(($L$8-$L$9*TAN(A16*$G$9/$L$9))/(($L$9+$L$8*TAN(A16*$G$9/$L$9)))),-SQRT(2*$L$5*$G$9/$G$10/(3.14159/4*($G$5*0.0254)^2)/0.485)*TANH(((A16-$O$7)*SQRT($G$9*$G$10*0.485*(3.14159/4*($G$5*0.0254)^2)/2/$L$5))))</f>
        <v>2.4187611566287028</v>
      </c>
      <c r="D16" s="6">
        <f t="shared" si="1"/>
        <v>0.72989418552216367</v>
      </c>
      <c r="E16" s="12">
        <f t="shared" si="2"/>
        <v>4.8571430149981776E-3</v>
      </c>
      <c r="F16" s="8">
        <f t="shared" si="3"/>
        <v>0.86442133963111756</v>
      </c>
      <c r="G16" s="6">
        <f t="shared" si="4"/>
        <v>7.0567886241947857</v>
      </c>
      <c r="H16" s="6">
        <f t="shared" si="5"/>
        <v>795.89743991391447</v>
      </c>
      <c r="I16" s="6">
        <f t="shared" si="6"/>
        <v>588.06561764606897</v>
      </c>
      <c r="J16" s="5"/>
      <c r="K16" s="11">
        <f t="shared" si="7"/>
        <v>4.8571430149981776E-3</v>
      </c>
      <c r="L16" s="11">
        <f t="shared" si="8"/>
        <v>0.48571430149981776</v>
      </c>
      <c r="M16" s="11">
        <f t="shared" si="9"/>
        <v>1.5935508579390346E-2</v>
      </c>
      <c r="N16" s="11">
        <f t="shared" si="10"/>
        <v>0.19122610295268416</v>
      </c>
      <c r="O16">
        <f t="shared" si="11"/>
        <v>2.3946660396285355</v>
      </c>
    </row>
    <row r="17" spans="1:15">
      <c r="A17" s="1">
        <v>3.0000000000000001E-3</v>
      </c>
      <c r="B17" s="6">
        <f t="shared" si="0"/>
        <v>363.34897738273872</v>
      </c>
      <c r="C17" s="8">
        <f t="shared" si="12"/>
        <v>2.4089508092973957</v>
      </c>
      <c r="D17" s="6">
        <f t="shared" si="1"/>
        <v>1.0936411116248594</v>
      </c>
      <c r="E17" s="12">
        <f t="shared" si="2"/>
        <v>7.2709989979612265E-3</v>
      </c>
      <c r="F17" s="8">
        <f t="shared" si="3"/>
        <v>0.86276587295609664</v>
      </c>
      <c r="G17" s="6">
        <f t="shared" si="4"/>
        <v>7.0125192795676936</v>
      </c>
      <c r="H17" s="6">
        <f t="shared" si="5"/>
        <v>790.90453734424318</v>
      </c>
      <c r="I17" s="6">
        <f t="shared" si="6"/>
        <v>585.49770537897484</v>
      </c>
      <c r="J17" s="5"/>
      <c r="K17" s="11">
        <f t="shared" si="7"/>
        <v>7.2709989979612265E-3</v>
      </c>
      <c r="L17" s="11">
        <f t="shared" si="8"/>
        <v>0.72709989979612266</v>
      </c>
      <c r="M17" s="11">
        <f t="shared" si="9"/>
        <v>2.3854983589111634E-2</v>
      </c>
      <c r="N17" s="11">
        <f t="shared" si="10"/>
        <v>0.28625980306933962</v>
      </c>
      <c r="O17">
        <f t="shared" si="11"/>
        <v>3.5880615046633038</v>
      </c>
    </row>
    <row r="18" spans="1:15">
      <c r="A18" s="1">
        <v>4.0000000000000001E-3</v>
      </c>
      <c r="B18" s="6">
        <f t="shared" si="0"/>
        <v>362.55807284539446</v>
      </c>
      <c r="C18" s="8">
        <f t="shared" si="12"/>
        <v>2.3991404647835815</v>
      </c>
      <c r="D18" s="6">
        <f t="shared" si="1"/>
        <v>1.456594636738926</v>
      </c>
      <c r="E18" s="12">
        <f t="shared" si="2"/>
        <v>9.6750446350017151E-3</v>
      </c>
      <c r="F18" s="8">
        <f t="shared" si="3"/>
        <v>0.86112079151842058</v>
      </c>
      <c r="G18" s="6">
        <f t="shared" si="4"/>
        <v>6.9687110995058008</v>
      </c>
      <c r="H18" s="6">
        <f t="shared" si="5"/>
        <v>785.96364705896463</v>
      </c>
      <c r="I18" s="6">
        <f t="shared" si="6"/>
        <v>582.95146743999578</v>
      </c>
      <c r="J18" s="5"/>
      <c r="K18" s="11">
        <f t="shared" si="7"/>
        <v>9.6750446350017151E-3</v>
      </c>
      <c r="L18" s="11">
        <f t="shared" si="8"/>
        <v>0.9675044635001715</v>
      </c>
      <c r="M18" s="11">
        <f t="shared" si="9"/>
        <v>3.174227242454631E-2</v>
      </c>
      <c r="N18" s="11">
        <f t="shared" si="10"/>
        <v>0.38090726909455569</v>
      </c>
      <c r="O18">
        <f t="shared" si="11"/>
        <v>4.7788539479985381</v>
      </c>
    </row>
    <row r="19" spans="1:15">
      <c r="A19" s="1">
        <v>5.0000000000000001E-3</v>
      </c>
      <c r="B19" s="6">
        <f t="shared" si="0"/>
        <v>361.7721091983355</v>
      </c>
      <c r="C19" s="8">
        <f t="shared" si="12"/>
        <v>2.3893301230757862</v>
      </c>
      <c r="D19" s="6">
        <f t="shared" si="1"/>
        <v>1.818759727760791</v>
      </c>
      <c r="E19" s="12">
        <f t="shared" si="2"/>
        <v>1.2069279928931399E-2</v>
      </c>
      <c r="F19" s="8">
        <f t="shared" si="3"/>
        <v>0.85948598713253788</v>
      </c>
      <c r="G19" s="6">
        <f t="shared" si="4"/>
        <v>6.9253573810725184</v>
      </c>
      <c r="H19" s="6">
        <f t="shared" si="5"/>
        <v>781.07401306971701</v>
      </c>
      <c r="I19" s="6">
        <f t="shared" si="6"/>
        <v>580.42663186762343</v>
      </c>
      <c r="J19" s="5"/>
      <c r="K19" s="11">
        <f t="shared" si="7"/>
        <v>1.2069279928931399E-2</v>
      </c>
      <c r="L19" s="11">
        <f t="shared" si="8"/>
        <v>1.20692799289314</v>
      </c>
      <c r="M19" s="11">
        <f t="shared" si="9"/>
        <v>3.9597375094919292E-2</v>
      </c>
      <c r="N19" s="11">
        <f t="shared" si="10"/>
        <v>0.47516850113903147</v>
      </c>
      <c r="O19">
        <f t="shared" si="11"/>
        <v>5.9670596652267136</v>
      </c>
    </row>
    <row r="20" spans="1:15">
      <c r="A20" s="1">
        <v>6.0000000000000001E-3</v>
      </c>
      <c r="B20" s="6">
        <f t="shared" si="0"/>
        <v>360.99103518526579</v>
      </c>
      <c r="C20" s="8">
        <f t="shared" si="12"/>
        <v>2.3795197841625337</v>
      </c>
      <c r="D20" s="6">
        <f t="shared" si="1"/>
        <v>2.1801412999525915</v>
      </c>
      <c r="E20" s="12">
        <f t="shared" si="2"/>
        <v>1.4453704882550558E-2</v>
      </c>
      <c r="F20" s="8">
        <f t="shared" si="3"/>
        <v>0.85786135318535295</v>
      </c>
      <c r="G20" s="6">
        <f t="shared" si="4"/>
        <v>6.8824515461556146</v>
      </c>
      <c r="H20" s="6">
        <f t="shared" si="5"/>
        <v>776.23489346641031</v>
      </c>
      <c r="I20" s="6">
        <f t="shared" si="6"/>
        <v>577.9229312252603</v>
      </c>
      <c r="J20" s="5"/>
      <c r="K20" s="11">
        <f t="shared" si="7"/>
        <v>1.4453704882550558E-2</v>
      </c>
      <c r="L20" s="11">
        <f t="shared" si="8"/>
        <v>1.4453704882550558</v>
      </c>
      <c r="M20" s="11">
        <f t="shared" si="9"/>
        <v>4.7420291609417846E-2</v>
      </c>
      <c r="N20" s="11">
        <f t="shared" si="10"/>
        <v>0.56904349931301412</v>
      </c>
      <c r="O20">
        <f t="shared" si="11"/>
        <v>7.15269478253646</v>
      </c>
    </row>
    <row r="21" spans="1:15">
      <c r="A21" s="1">
        <v>7.0000000000000001E-3</v>
      </c>
      <c r="B21" s="6">
        <f t="shared" si="0"/>
        <v>360.21480029179935</v>
      </c>
      <c r="C21" s="8">
        <f t="shared" si="12"/>
        <v>2.3697094480323497</v>
      </c>
      <c r="D21" s="6">
        <f t="shared" si="1"/>
        <v>2.5407442176911239</v>
      </c>
      <c r="E21" s="12">
        <f t="shared" si="2"/>
        <v>1.6828319498647999E-2</v>
      </c>
      <c r="F21" s="8">
        <f t="shared" si="3"/>
        <v>0.8562467846069427</v>
      </c>
      <c r="G21" s="6">
        <f t="shared" si="4"/>
        <v>6.8399871386363094</v>
      </c>
      <c r="H21" s="6">
        <f t="shared" si="5"/>
        <v>771.44556009794303</v>
      </c>
      <c r="I21" s="6">
        <f t="shared" si="6"/>
        <v>575.4401025075432</v>
      </c>
      <c r="J21" s="5"/>
      <c r="K21" s="11">
        <f t="shared" si="7"/>
        <v>1.6828319498647999E-2</v>
      </c>
      <c r="L21" s="11">
        <f t="shared" si="8"/>
        <v>1.6828319498647999</v>
      </c>
      <c r="M21" s="11">
        <f t="shared" si="9"/>
        <v>5.5211021977191597E-2</v>
      </c>
      <c r="N21" s="11">
        <f t="shared" si="10"/>
        <v>0.66253226372629914</v>
      </c>
      <c r="O21">
        <f t="shared" si="11"/>
        <v>8.3357752591697469</v>
      </c>
    </row>
    <row r="22" spans="1:15">
      <c r="A22" s="1">
        <v>8.0000000000000002E-3</v>
      </c>
      <c r="B22" s="6">
        <f t="shared" si="0"/>
        <v>359.44335473170139</v>
      </c>
      <c r="C22" s="8">
        <f t="shared" si="12"/>
        <v>2.3598991146737593</v>
      </c>
      <c r="D22" s="6">
        <f t="shared" si="1"/>
        <v>2.9005732952028742</v>
      </c>
      <c r="E22" s="12">
        <f t="shared" si="2"/>
        <v>1.9193123780001053E-2</v>
      </c>
      <c r="F22" s="8">
        <f t="shared" si="3"/>
        <v>0.85464217784193897</v>
      </c>
      <c r="G22" s="6">
        <f t="shared" si="4"/>
        <v>6.7979578216339913</v>
      </c>
      <c r="H22" s="6">
        <f t="shared" si="5"/>
        <v>766.70529826144912</v>
      </c>
      <c r="I22" s="6">
        <f t="shared" si="6"/>
        <v>572.97788704898744</v>
      </c>
      <c r="J22" s="5"/>
      <c r="K22" s="11">
        <f t="shared" si="7"/>
        <v>1.9193123780001053E-2</v>
      </c>
      <c r="L22" s="11">
        <f t="shared" si="8"/>
        <v>1.9193123780001053</v>
      </c>
      <c r="M22" s="11">
        <f t="shared" si="9"/>
        <v>6.2969566207352543E-2</v>
      </c>
      <c r="N22" s="11">
        <f t="shared" si="10"/>
        <v>0.75563479448823045</v>
      </c>
      <c r="O22">
        <f t="shared" si="11"/>
        <v>9.5163168898333979</v>
      </c>
    </row>
    <row r="23" spans="1:15">
      <c r="A23" s="1">
        <v>8.9999999999999993E-3</v>
      </c>
      <c r="B23" s="6">
        <f t="shared" si="0"/>
        <v>358.67664943343993</v>
      </c>
      <c r="C23" s="8">
        <f t="shared" si="12"/>
        <v>2.3500887840752873</v>
      </c>
      <c r="D23" s="6">
        <f t="shared" si="1"/>
        <v>3.2596332972854447</v>
      </c>
      <c r="E23" s="12">
        <f t="shared" si="2"/>
        <v>2.1548117729375572E-2</v>
      </c>
      <c r="F23" s="8">
        <f t="shared" si="3"/>
        <v>0.8530474308215551</v>
      </c>
      <c r="G23" s="6">
        <f t="shared" si="4"/>
        <v>6.7563573748241845</v>
      </c>
      <c r="H23" s="6">
        <f t="shared" si="5"/>
        <v>762.01340639980526</v>
      </c>
      <c r="I23" s="6">
        <f t="shared" si="6"/>
        <v>570.53603043487988</v>
      </c>
      <c r="J23" s="5"/>
      <c r="K23" s="11">
        <f t="shared" si="7"/>
        <v>2.1548117729375572E-2</v>
      </c>
      <c r="L23" s="11">
        <f t="shared" si="8"/>
        <v>2.1548117729375571</v>
      </c>
      <c r="M23" s="11">
        <f t="shared" si="9"/>
        <v>7.0695924308974964E-2</v>
      </c>
      <c r="N23" s="11">
        <f t="shared" si="10"/>
        <v>0.84835109170769962</v>
      </c>
      <c r="O23">
        <f t="shared" si="11"/>
        <v>10.694335307065979</v>
      </c>
    </row>
    <row r="24" spans="1:15">
      <c r="A24" s="1">
        <v>0.01</v>
      </c>
      <c r="B24" s="6">
        <f t="shared" si="0"/>
        <v>357.9146360270401</v>
      </c>
      <c r="C24" s="8">
        <f t="shared" si="12"/>
        <v>2.3402784562254597</v>
      </c>
      <c r="D24" s="6">
        <f t="shared" si="1"/>
        <v>3.6179289400156849</v>
      </c>
      <c r="E24" s="12">
        <f t="shared" si="2"/>
        <v>2.3893301349525949E-2</v>
      </c>
      <c r="F24" s="8">
        <f t="shared" si="3"/>
        <v>0.85146244293624351</v>
      </c>
      <c r="G24" s="6">
        <f t="shared" si="4"/>
        <v>6.7151796918275553</v>
      </c>
      <c r="H24" s="6">
        <f t="shared" si="5"/>
        <v>757.36919580715153</v>
      </c>
      <c r="I24" s="6">
        <f t="shared" si="6"/>
        <v>568.11428241435783</v>
      </c>
      <c r="J24" s="5"/>
      <c r="K24" s="11">
        <f t="shared" si="7"/>
        <v>2.3893301349525949E-2</v>
      </c>
      <c r="L24" s="11">
        <f t="shared" si="8"/>
        <v>2.3893301349525951</v>
      </c>
      <c r="M24" s="11">
        <f t="shared" si="9"/>
        <v>7.839009629109564E-2</v>
      </c>
      <c r="N24" s="11">
        <f t="shared" si="10"/>
        <v>0.94068115549314768</v>
      </c>
      <c r="O24">
        <f t="shared" si="11"/>
        <v>11.86984598356106</v>
      </c>
    </row>
    <row r="25" spans="1:15">
      <c r="A25" s="1">
        <v>1.0999999999999999E-2</v>
      </c>
      <c r="B25" s="6">
        <f t="shared" si="0"/>
        <v>357.15726683123296</v>
      </c>
      <c r="C25" s="8">
        <f t="shared" si="12"/>
        <v>2.3304681311128008</v>
      </c>
      <c r="D25" s="6">
        <f t="shared" si="1"/>
        <v>3.9754648914448212</v>
      </c>
      <c r="E25" s="12">
        <f t="shared" si="2"/>
        <v>2.6228674643195077E-2</v>
      </c>
      <c r="F25" s="8">
        <f t="shared" si="3"/>
        <v>0.84988711500896463</v>
      </c>
      <c r="G25" s="6">
        <f t="shared" si="4"/>
        <v>6.6744187776678201</v>
      </c>
      <c r="H25" s="6">
        <f t="shared" si="5"/>
        <v>752.77199034218188</v>
      </c>
      <c r="I25" s="6">
        <f t="shared" si="6"/>
        <v>565.71239681561383</v>
      </c>
      <c r="J25" s="5"/>
      <c r="K25" s="11">
        <f t="shared" si="7"/>
        <v>2.6228674643195077E-2</v>
      </c>
      <c r="L25" s="11">
        <f t="shared" si="8"/>
        <v>2.6228674643195076</v>
      </c>
      <c r="M25" s="11">
        <f t="shared" si="9"/>
        <v>8.6052082162713497E-2</v>
      </c>
      <c r="N25" s="11">
        <f t="shared" si="10"/>
        <v>1.032624985952562</v>
      </c>
      <c r="O25">
        <f t="shared" si="11"/>
        <v>13.042864234447826</v>
      </c>
    </row>
    <row r="26" spans="1:15">
      <c r="A26" s="1">
        <v>1.2E-2</v>
      </c>
      <c r="B26" s="6">
        <f t="shared" si="0"/>
        <v>356.40449484089078</v>
      </c>
      <c r="C26" s="8">
        <f t="shared" si="12"/>
        <v>2.3206578087258363</v>
      </c>
      <c r="D26" s="6">
        <f t="shared" si="1"/>
        <v>4.3322457722808831</v>
      </c>
      <c r="E26" s="12">
        <f t="shared" si="2"/>
        <v>2.8554237613114399E-2</v>
      </c>
      <c r="F26" s="8">
        <f t="shared" si="3"/>
        <v>0.84832134926905289</v>
      </c>
      <c r="G26" s="6">
        <f t="shared" si="4"/>
        <v>6.6340687462964034</v>
      </c>
      <c r="H26" s="6">
        <f t="shared" si="5"/>
        <v>748.22112614896378</v>
      </c>
      <c r="I26" s="6">
        <f t="shared" si="6"/>
        <v>563.33013146316171</v>
      </c>
      <c r="J26" s="5"/>
      <c r="K26" s="11">
        <f t="shared" si="7"/>
        <v>2.8554237613114399E-2</v>
      </c>
      <c r="L26" s="11">
        <f t="shared" si="8"/>
        <v>2.8554237613114397</v>
      </c>
      <c r="M26" s="11">
        <f t="shared" si="9"/>
        <v>9.368188193279002E-2</v>
      </c>
      <c r="N26" s="11">
        <f t="shared" si="10"/>
        <v>1.1241825831934802</v>
      </c>
      <c r="O26">
        <f t="shared" si="11"/>
        <v>14.213405219530012</v>
      </c>
    </row>
    <row r="27" spans="1:15">
      <c r="A27" s="1">
        <v>1.2999999999999999E-2</v>
      </c>
      <c r="B27" s="6">
        <f t="shared" si="0"/>
        <v>355.65627371474181</v>
      </c>
      <c r="C27" s="8">
        <f t="shared" si="12"/>
        <v>2.3108474890530908</v>
      </c>
      <c r="D27" s="6">
        <f t="shared" si="1"/>
        <v>4.6882761565586994</v>
      </c>
      <c r="E27" s="12">
        <f t="shared" si="2"/>
        <v>3.086999026200386E-2</v>
      </c>
      <c r="F27" s="8">
        <f t="shared" si="3"/>
        <v>0.84676504932666308</v>
      </c>
      <c r="G27" s="6">
        <f t="shared" si="4"/>
        <v>6.5941238181818891</v>
      </c>
      <c r="H27" s="6">
        <f t="shared" si="5"/>
        <v>743.71595138506541</v>
      </c>
      <c r="I27" s="6">
        <f t="shared" si="6"/>
        <v>560.9672480971102</v>
      </c>
      <c r="J27" s="5"/>
      <c r="K27" s="11">
        <f t="shared" si="7"/>
        <v>3.086999026200386E-2</v>
      </c>
      <c r="L27" s="11">
        <f t="shared" si="8"/>
        <v>3.0869990262003859</v>
      </c>
      <c r="M27" s="11">
        <f t="shared" si="9"/>
        <v>0.10127949561024889</v>
      </c>
      <c r="N27" s="11">
        <f t="shared" si="10"/>
        <v>1.2153539473229866</v>
      </c>
      <c r="O27">
        <f t="shared" si="11"/>
        <v>15.381483945484044</v>
      </c>
    </row>
    <row r="28" spans="1:15">
      <c r="A28" s="1">
        <v>1.4E-2</v>
      </c>
      <c r="B28" s="6">
        <f t="shared" si="0"/>
        <v>354.91255776335674</v>
      </c>
      <c r="C28" s="8">
        <f t="shared" si="12"/>
        <v>2.30103717208309</v>
      </c>
      <c r="D28" s="6">
        <f t="shared" si="1"/>
        <v>5.043560572297749</v>
      </c>
      <c r="E28" s="12">
        <f t="shared" si="2"/>
        <v>3.3175932592571955E-2</v>
      </c>
      <c r="F28" s="8">
        <f t="shared" si="3"/>
        <v>0.84521812014778208</v>
      </c>
      <c r="G28" s="6">
        <f t="shared" si="4"/>
        <v>6.5545783179622799</v>
      </c>
      <c r="H28" s="6">
        <f t="shared" si="5"/>
        <v>739.25582595676644</v>
      </c>
      <c r="I28" s="6">
        <f t="shared" si="6"/>
        <v>558.62351229438241</v>
      </c>
      <c r="J28" s="5"/>
      <c r="K28" s="11">
        <f t="shared" si="7"/>
        <v>3.3175932592571955E-2</v>
      </c>
      <c r="L28" s="11">
        <f t="shared" si="8"/>
        <v>3.3175932592571957</v>
      </c>
      <c r="M28" s="11">
        <f t="shared" si="9"/>
        <v>0.10884492320397625</v>
      </c>
      <c r="N28" s="11">
        <f t="shared" si="10"/>
        <v>1.3061390784477149</v>
      </c>
      <c r="O28">
        <f t="shared" si="11"/>
        <v>16.547115268017347</v>
      </c>
    </row>
    <row r="29" spans="1:15">
      <c r="A29" s="1">
        <v>1.4999999999999999E-2</v>
      </c>
      <c r="B29" s="6">
        <f t="shared" si="0"/>
        <v>354.17330193739997</v>
      </c>
      <c r="C29" s="8">
        <f t="shared" si="12"/>
        <v>2.2912268578043591</v>
      </c>
      <c r="D29" s="6">
        <f t="shared" si="1"/>
        <v>5.3981035021481274</v>
      </c>
      <c r="E29" s="12">
        <f t="shared" si="2"/>
        <v>3.5472064607515674E-2</v>
      </c>
      <c r="F29" s="8">
        <f t="shared" si="3"/>
        <v>0.84368046802979202</v>
      </c>
      <c r="G29" s="6">
        <f t="shared" si="4"/>
        <v>6.5154266721581973</v>
      </c>
      <c r="H29" s="6">
        <f t="shared" si="5"/>
        <v>734.84012126114203</v>
      </c>
      <c r="I29" s="6">
        <f t="shared" si="6"/>
        <v>556.29869339183233</v>
      </c>
      <c r="J29" s="5"/>
      <c r="K29" s="11">
        <f t="shared" si="7"/>
        <v>3.5472064607515674E-2</v>
      </c>
      <c r="L29" s="11">
        <f t="shared" si="8"/>
        <v>3.5472064607515676</v>
      </c>
      <c r="M29" s="11">
        <f t="shared" si="9"/>
        <v>0.11637816472282046</v>
      </c>
      <c r="N29" s="11">
        <f t="shared" si="10"/>
        <v>1.3965379766738455</v>
      </c>
      <c r="O29">
        <f t="shared" si="11"/>
        <v>17.710313893987664</v>
      </c>
    </row>
    <row r="30" spans="1:15">
      <c r="A30" s="1">
        <v>1.6E-2</v>
      </c>
      <c r="B30" s="6">
        <f t="shared" si="0"/>
        <v>353.43846181613884</v>
      </c>
      <c r="C30" s="8">
        <f t="shared" si="12"/>
        <v>2.2814165462054232</v>
      </c>
      <c r="D30" s="6">
        <f t="shared" si="1"/>
        <v>5.7519093840248967</v>
      </c>
      <c r="E30" s="12">
        <f t="shared" si="2"/>
        <v>3.7758386309520567E-2</v>
      </c>
      <c r="F30" s="8">
        <f t="shared" si="3"/>
        <v>0.84215200057756889</v>
      </c>
      <c r="G30" s="6">
        <f t="shared" si="4"/>
        <v>6.4766634069452067</v>
      </c>
      <c r="H30" s="6">
        <f t="shared" si="5"/>
        <v>730.46821993481558</v>
      </c>
      <c r="I30" s="6">
        <f t="shared" si="6"/>
        <v>553.99256441120087</v>
      </c>
      <c r="J30" s="5"/>
      <c r="K30" s="11">
        <f t="shared" si="7"/>
        <v>3.7758386309520567E-2</v>
      </c>
      <c r="L30" s="11">
        <f t="shared" si="8"/>
        <v>3.7758386309520566</v>
      </c>
      <c r="M30" s="11">
        <f t="shared" si="9"/>
        <v>0.1238792201755924</v>
      </c>
      <c r="N30" s="11">
        <f t="shared" si="10"/>
        <v>1.4865506421071089</v>
      </c>
      <c r="O30">
        <f t="shared" si="11"/>
        <v>18.871094383484241</v>
      </c>
    </row>
    <row r="31" spans="1:15">
      <c r="A31" s="1">
        <v>1.7000000000000001E-2</v>
      </c>
      <c r="B31" s="6">
        <f t="shared" si="0"/>
        <v>352.70799359620401</v>
      </c>
      <c r="C31" s="8">
        <f t="shared" si="12"/>
        <v>2.2716062372748071</v>
      </c>
      <c r="D31" s="6">
        <f t="shared" si="1"/>
        <v>6.1049826117310682</v>
      </c>
      <c r="E31" s="12">
        <f t="shared" si="2"/>
        <v>4.0034897701260681E-2</v>
      </c>
      <c r="F31" s="8">
        <f t="shared" si="3"/>
        <v>0.84063262668010441</v>
      </c>
      <c r="G31" s="6">
        <f t="shared" si="4"/>
        <v>6.4382831459834851</v>
      </c>
      <c r="H31" s="6">
        <f t="shared" si="5"/>
        <v>726.13951560917792</v>
      </c>
      <c r="I31" s="6">
        <f t="shared" si="6"/>
        <v>551.70490198586174</v>
      </c>
      <c r="J31" s="5"/>
      <c r="K31" s="11">
        <f t="shared" si="7"/>
        <v>4.0034897701260681E-2</v>
      </c>
      <c r="L31" s="11">
        <f t="shared" si="8"/>
        <v>4.0034897701260679</v>
      </c>
      <c r="M31" s="11">
        <f t="shared" si="9"/>
        <v>0.13134808957106522</v>
      </c>
      <c r="N31" s="11">
        <f t="shared" si="10"/>
        <v>1.5761770748527826</v>
      </c>
      <c r="O31">
        <f t="shared" si="11"/>
        <v>20.029471151871757</v>
      </c>
    </row>
    <row r="32" spans="1:15">
      <c r="A32" s="1">
        <v>1.7999999999999999E-2</v>
      </c>
      <c r="B32" s="6">
        <f t="shared" si="0"/>
        <v>351.98185408059481</v>
      </c>
      <c r="C32" s="8">
        <f t="shared" si="12"/>
        <v>2.2617959310010369</v>
      </c>
      <c r="D32" s="6">
        <f t="shared" si="1"/>
        <v>6.4573275355694664</v>
      </c>
      <c r="E32" s="12">
        <f t="shared" si="2"/>
        <v>4.2301598785398596E-2</v>
      </c>
      <c r="F32" s="8">
        <f t="shared" si="3"/>
        <v>0.83912225648763727</v>
      </c>
      <c r="G32" s="6">
        <f t="shared" si="4"/>
        <v>6.4002806083031842</v>
      </c>
      <c r="H32" s="6">
        <f t="shared" si="5"/>
        <v>721.85341267188971</v>
      </c>
      <c r="I32" s="6">
        <f t="shared" si="6"/>
        <v>549.43548628930841</v>
      </c>
      <c r="J32" s="5"/>
      <c r="K32" s="11">
        <f t="shared" si="7"/>
        <v>4.2301598785398596E-2</v>
      </c>
      <c r="L32" s="11">
        <f t="shared" si="8"/>
        <v>4.23015987853986</v>
      </c>
      <c r="M32" s="11">
        <f t="shared" si="9"/>
        <v>0.13878477291797439</v>
      </c>
      <c r="N32" s="11">
        <f t="shared" si="10"/>
        <v>1.6654172750156928</v>
      </c>
      <c r="O32">
        <f t="shared" si="11"/>
        <v>21.185458471797727</v>
      </c>
    </row>
    <row r="33" spans="1:15">
      <c r="A33" s="1">
        <v>1.9E-2</v>
      </c>
      <c r="B33" s="6">
        <f t="shared" si="0"/>
        <v>351.26000066792295</v>
      </c>
      <c r="C33" s="8">
        <f t="shared" si="12"/>
        <v>2.2519856273726377</v>
      </c>
      <c r="D33" s="6">
        <f t="shared" si="1"/>
        <v>6.8089484629437251</v>
      </c>
      <c r="E33" s="12">
        <f t="shared" si="2"/>
        <v>4.4558489564585434E-2</v>
      </c>
      <c r="F33" s="8">
        <f t="shared" si="3"/>
        <v>0.83762080138927986</v>
      </c>
      <c r="G33" s="6">
        <f t="shared" si="4"/>
        <v>6.3626506062437906</v>
      </c>
      <c r="H33" s="6">
        <f t="shared" si="5"/>
        <v>717.60932603447191</v>
      </c>
      <c r="I33" s="6">
        <f t="shared" si="6"/>
        <v>547.1841009653333</v>
      </c>
      <c r="J33" s="5"/>
      <c r="K33" s="11">
        <f t="shared" si="7"/>
        <v>4.4558489564585434E-2</v>
      </c>
      <c r="L33" s="11">
        <f t="shared" si="8"/>
        <v>4.4558489564585431</v>
      </c>
      <c r="M33" s="11">
        <f t="shared" si="9"/>
        <v>0.14618927022501782</v>
      </c>
      <c r="N33" s="11">
        <f t="shared" si="10"/>
        <v>1.7542712427002138</v>
      </c>
      <c r="O33">
        <f t="shared" si="11"/>
        <v>22.339070475164291</v>
      </c>
    </row>
    <row r="34" spans="1:15">
      <c r="A34" s="1">
        <v>0.02</v>
      </c>
      <c r="B34" s="6">
        <f t="shared" si="0"/>
        <v>350.5423913418885</v>
      </c>
      <c r="C34" s="8">
        <f t="shared" si="12"/>
        <v>2.2421753263781343</v>
      </c>
      <c r="D34" s="6">
        <f t="shared" si="1"/>
        <v>7.1598496589486311</v>
      </c>
      <c r="E34" s="12">
        <f t="shared" si="2"/>
        <v>4.6805570041460819E-2</v>
      </c>
      <c r="F34" s="8">
        <f t="shared" si="3"/>
        <v>0.83612817399112815</v>
      </c>
      <c r="G34" s="6">
        <f t="shared" si="4"/>
        <v>6.3253880434459218</v>
      </c>
      <c r="H34" s="6">
        <f t="shared" si="5"/>
        <v>713.40668090581198</v>
      </c>
      <c r="I34" s="6">
        <f t="shared" si="6"/>
        <v>544.95053305985186</v>
      </c>
      <c r="J34" s="5"/>
      <c r="K34" s="11">
        <f t="shared" si="7"/>
        <v>4.6805570041460819E-2</v>
      </c>
      <c r="L34" s="11">
        <f t="shared" si="8"/>
        <v>4.680557004146082</v>
      </c>
      <c r="M34" s="11">
        <f t="shared" si="9"/>
        <v>0.15356158150085572</v>
      </c>
      <c r="N34" s="11">
        <f t="shared" si="10"/>
        <v>1.8427389780102685</v>
      </c>
      <c r="O34">
        <f t="shared" si="11"/>
        <v>23.490321155065025</v>
      </c>
    </row>
    <row r="35" spans="1:15">
      <c r="A35" s="1">
        <v>2.1000000000000001E-2</v>
      </c>
      <c r="B35" s="6">
        <f t="shared" si="0"/>
        <v>349.82898466098271</v>
      </c>
      <c r="C35" s="8">
        <f t="shared" si="12"/>
        <v>2.2323650280060519</v>
      </c>
      <c r="D35" s="6">
        <f t="shared" si="1"/>
        <v>7.5100353469500671</v>
      </c>
      <c r="E35" s="12">
        <f t="shared" si="2"/>
        <v>4.9042840218652912E-2</v>
      </c>
      <c r="F35" s="8">
        <f t="shared" si="3"/>
        <v>0.83464428809484414</v>
      </c>
      <c r="G35" s="6">
        <f t="shared" si="4"/>
        <v>6.288487912894043</v>
      </c>
      <c r="H35" s="6">
        <f t="shared" si="5"/>
        <v>709.24491257141176</v>
      </c>
      <c r="I35" s="6">
        <f t="shared" si="6"/>
        <v>542.73457295432775</v>
      </c>
      <c r="J35" s="5"/>
      <c r="K35" s="11">
        <f t="shared" si="7"/>
        <v>4.9042840218652912E-2</v>
      </c>
      <c r="L35" s="11">
        <f t="shared" si="8"/>
        <v>4.9042840218652914</v>
      </c>
      <c r="M35" s="11">
        <f t="shared" si="9"/>
        <v>0.16090170675411061</v>
      </c>
      <c r="N35" s="11">
        <f t="shared" si="10"/>
        <v>1.9308204810493272</v>
      </c>
      <c r="O35">
        <f t="shared" si="11"/>
        <v>24.639224367687657</v>
      </c>
    </row>
    <row r="36" spans="1:15">
      <c r="A36" s="1">
        <v>2.1999999999999999E-2</v>
      </c>
      <c r="B36" s="6">
        <f t="shared" si="0"/>
        <v>349.11973974841129</v>
      </c>
      <c r="C36" s="8">
        <f t="shared" si="12"/>
        <v>2.222554732244916</v>
      </c>
      <c r="D36" s="6">
        <f t="shared" si="1"/>
        <v>7.8595097091547634</v>
      </c>
      <c r="E36" s="12">
        <f t="shared" si="2"/>
        <v>5.1270300098778393E-2</v>
      </c>
      <c r="F36" s="8">
        <f t="shared" si="3"/>
        <v>0.83316905867669555</v>
      </c>
      <c r="G36" s="6">
        <f t="shared" si="4"/>
        <v>6.2519452950085812</v>
      </c>
      <c r="H36" s="6">
        <f t="shared" si="5"/>
        <v>705.12346617820765</v>
      </c>
      <c r="I36" s="6">
        <f t="shared" si="6"/>
        <v>540.53601430075571</v>
      </c>
      <c r="J36" s="5"/>
      <c r="K36" s="11">
        <f t="shared" si="7"/>
        <v>5.1270300098778393E-2</v>
      </c>
      <c r="L36" s="11">
        <f t="shared" si="8"/>
        <v>5.1270300098778394</v>
      </c>
      <c r="M36" s="11">
        <f t="shared" si="9"/>
        <v>0.16820964599336743</v>
      </c>
      <c r="N36" s="11">
        <f t="shared" si="10"/>
        <v>2.0185157519204093</v>
      </c>
      <c r="O36">
        <f t="shared" si="11"/>
        <v>25.785793834183313</v>
      </c>
    </row>
    <row r="37" spans="1:15">
      <c r="A37" s="1">
        <v>2.3E-2</v>
      </c>
      <c r="B37" s="6">
        <f t="shared" si="0"/>
        <v>348.41461628223306</v>
      </c>
      <c r="C37" s="8">
        <f t="shared" si="12"/>
        <v>2.2127444390832522</v>
      </c>
      <c r="D37" s="6">
        <f t="shared" si="1"/>
        <v>8.2082768871700864</v>
      </c>
      <c r="E37" s="12">
        <f t="shared" si="2"/>
        <v>5.3487949684442482E-2</v>
      </c>
      <c r="F37" s="8">
        <f t="shared" si="3"/>
        <v>0.8317024018670448</v>
      </c>
      <c r="G37" s="6">
        <f t="shared" si="4"/>
        <v>6.2157553557860403</v>
      </c>
      <c r="H37" s="6">
        <f t="shared" si="5"/>
        <v>701.04179652480389</v>
      </c>
      <c r="I37" s="6">
        <f t="shared" si="6"/>
        <v>538.35465395815868</v>
      </c>
      <c r="J37" s="5"/>
      <c r="K37" s="11">
        <f t="shared" si="7"/>
        <v>5.3487949684442482E-2</v>
      </c>
      <c r="L37" s="11">
        <f t="shared" si="8"/>
        <v>5.3487949684442482</v>
      </c>
      <c r="M37" s="11">
        <f t="shared" si="9"/>
        <v>0.17548539922717352</v>
      </c>
      <c r="N37" s="11">
        <f t="shared" si="10"/>
        <v>2.1058247907260821</v>
      </c>
      <c r="O37">
        <f t="shared" si="11"/>
        <v>26.930043142503106</v>
      </c>
    </row>
    <row r="38" spans="1:15">
      <c r="A38" s="1">
        <v>2.4E-2</v>
      </c>
      <c r="B38" s="6">
        <f t="shared" si="0"/>
        <v>347.71357448570825</v>
      </c>
      <c r="C38" s="8">
        <f t="shared" si="12"/>
        <v>2.2029341485095859</v>
      </c>
      <c r="D38" s="6">
        <f t="shared" si="1"/>
        <v>8.5563409825540582</v>
      </c>
      <c r="E38" s="12">
        <f t="shared" si="2"/>
        <v>5.5695788978238903E-2</v>
      </c>
      <c r="F38" s="8">
        <f t="shared" si="3"/>
        <v>0.83024423493027322</v>
      </c>
      <c r="G38" s="6">
        <f t="shared" si="4"/>
        <v>6.1799133449857022</v>
      </c>
      <c r="H38" s="6">
        <f t="shared" si="5"/>
        <v>696.99936785696059</v>
      </c>
      <c r="I38" s="6">
        <f t="shared" si="6"/>
        <v>536.19029193055712</v>
      </c>
      <c r="J38" s="5"/>
      <c r="K38" s="11">
        <f t="shared" si="7"/>
        <v>5.5695788978238903E-2</v>
      </c>
      <c r="L38" s="11">
        <f t="shared" si="8"/>
        <v>5.5695788978238898</v>
      </c>
      <c r="M38" s="11">
        <f t="shared" si="9"/>
        <v>0.18272896646403838</v>
      </c>
      <c r="N38" s="11">
        <f t="shared" si="10"/>
        <v>2.1927475975684607</v>
      </c>
      <c r="O38">
        <f t="shared" si="11"/>
        <v>28.071985749202657</v>
      </c>
    </row>
    <row r="39" spans="1:15">
      <c r="A39" s="1">
        <v>2.5000000000000001E-2</v>
      </c>
      <c r="B39" s="6">
        <f t="shared" si="0"/>
        <v>347.01657511785129</v>
      </c>
      <c r="C39" s="8">
        <f t="shared" si="12"/>
        <v>2.1931238605124417</v>
      </c>
      <c r="D39" s="6">
        <f t="shared" si="1"/>
        <v>8.9037060573558389</v>
      </c>
      <c r="E39" s="12">
        <f t="shared" si="2"/>
        <v>5.7893817982749916E-2</v>
      </c>
      <c r="F39" s="8">
        <f t="shared" si="3"/>
        <v>0.82879447624513081</v>
      </c>
      <c r="G39" s="6">
        <f t="shared" si="4"/>
        <v>6.1444145943615736</v>
      </c>
      <c r="H39" s="6">
        <f t="shared" si="5"/>
        <v>692.99565366818388</v>
      </c>
      <c r="I39" s="6">
        <f t="shared" si="6"/>
        <v>534.04273130637523</v>
      </c>
      <c r="J39" s="5"/>
      <c r="K39" s="11">
        <f t="shared" si="7"/>
        <v>5.7893817982749916E-2</v>
      </c>
      <c r="L39" s="11">
        <f t="shared" si="8"/>
        <v>5.7893817982749916</v>
      </c>
      <c r="M39" s="11">
        <f t="shared" si="9"/>
        <v>0.18994034771243409</v>
      </c>
      <c r="N39" s="11">
        <f t="shared" si="10"/>
        <v>2.2792841725492092</v>
      </c>
      <c r="O39">
        <f t="shared" si="11"/>
        <v>29.21163498121533</v>
      </c>
    </row>
    <row r="40" spans="1:15">
      <c r="A40" s="1">
        <v>2.5999999999999999E-2</v>
      </c>
      <c r="B40" s="6">
        <f t="shared" si="0"/>
        <v>346.32357946418313</v>
      </c>
      <c r="C40" s="8">
        <f t="shared" si="12"/>
        <v>2.1833135750803456</v>
      </c>
      <c r="D40" s="6">
        <f t="shared" si="1"/>
        <v>9.2503761346468547</v>
      </c>
      <c r="E40" s="12">
        <f t="shared" si="2"/>
        <v>6.0082036700546307E-2</v>
      </c>
      <c r="F40" s="8">
        <f t="shared" si="3"/>
        <v>0.82735304528550102</v>
      </c>
      <c r="G40" s="6">
        <f t="shared" si="4"/>
        <v>6.1092545159383045</v>
      </c>
      <c r="H40" s="6">
        <f t="shared" si="5"/>
        <v>689.03013650527669</v>
      </c>
      <c r="I40" s="6">
        <f t="shared" si="6"/>
        <v>531.91177819923939</v>
      </c>
      <c r="J40" s="5"/>
      <c r="K40" s="11">
        <f t="shared" si="7"/>
        <v>6.0082036700546307E-2</v>
      </c>
      <c r="L40" s="11">
        <f t="shared" si="8"/>
        <v>6.0082036700546304</v>
      </c>
      <c r="M40" s="11">
        <f t="shared" si="9"/>
        <v>0.19711954298079495</v>
      </c>
      <c r="N40" s="11">
        <f t="shared" si="10"/>
        <v>2.3654345157695396</v>
      </c>
      <c r="O40">
        <f t="shared" si="11"/>
        <v>30.349004037594785</v>
      </c>
    </row>
    <row r="41" spans="1:15">
      <c r="A41" s="1">
        <v>2.7E-2</v>
      </c>
      <c r="B41" s="6">
        <f t="shared" si="0"/>
        <v>345.63454932767786</v>
      </c>
      <c r="C41" s="8">
        <f t="shared" si="12"/>
        <v>2.1735032922018225</v>
      </c>
      <c r="D41" s="6">
        <f t="shared" si="1"/>
        <v>9.5963551990427849</v>
      </c>
      <c r="E41" s="12">
        <f t="shared" si="2"/>
        <v>6.2260445134187395E-2</v>
      </c>
      <c r="F41" s="8">
        <f t="shared" si="3"/>
        <v>0.82591986260157002</v>
      </c>
      <c r="G41" s="6">
        <f t="shared" si="4"/>
        <v>6.074428600329794</v>
      </c>
      <c r="H41" s="6">
        <f t="shared" si="5"/>
        <v>685.10230777870288</v>
      </c>
      <c r="I41" s="6">
        <f t="shared" si="6"/>
        <v>529.79724169013684</v>
      </c>
      <c r="J41" s="5"/>
      <c r="K41" s="11">
        <f t="shared" si="7"/>
        <v>6.2260445134187395E-2</v>
      </c>
      <c r="L41" s="11">
        <f t="shared" si="8"/>
        <v>6.2260445134187394</v>
      </c>
      <c r="M41" s="11">
        <f t="shared" si="9"/>
        <v>0.20426655227751769</v>
      </c>
      <c r="N41" s="11">
        <f t="shared" si="10"/>
        <v>2.4511986273302124</v>
      </c>
      <c r="O41">
        <f t="shared" si="11"/>
        <v>31.48410599122753</v>
      </c>
    </row>
    <row r="42" spans="1:15">
      <c r="A42" s="1">
        <v>2.8000000000000001E-2</v>
      </c>
      <c r="B42" s="6">
        <f t="shared" si="0"/>
        <v>344.94944701989914</v>
      </c>
      <c r="C42" s="8">
        <f t="shared" si="12"/>
        <v>2.1636930118653983</v>
      </c>
      <c r="D42" s="6">
        <f t="shared" si="1"/>
        <v>9.9416471972165734</v>
      </c>
      <c r="E42" s="12">
        <f t="shared" si="2"/>
        <v>6.4429043286221011E-2</v>
      </c>
      <c r="F42" s="8">
        <f t="shared" si="3"/>
        <v>0.82449484980139032</v>
      </c>
      <c r="G42" s="6">
        <f t="shared" si="4"/>
        <v>6.0399324150992877</v>
      </c>
      <c r="H42" s="6">
        <f t="shared" si="5"/>
        <v>681.21166757763149</v>
      </c>
      <c r="I42" s="6">
        <f t="shared" si="6"/>
        <v>527.69893377089545</v>
      </c>
      <c r="J42" s="5"/>
      <c r="K42" s="11">
        <f t="shared" si="7"/>
        <v>6.4429043286221011E-2</v>
      </c>
      <c r="L42" s="11">
        <f t="shared" si="8"/>
        <v>6.4429043286221006</v>
      </c>
      <c r="M42" s="11">
        <f t="shared" si="9"/>
        <v>0.21138137561096129</v>
      </c>
      <c r="N42" s="11">
        <f t="shared" si="10"/>
        <v>2.5365765073315356</v>
      </c>
      <c r="O42">
        <f t="shared" si="11"/>
        <v>32.616953790516021</v>
      </c>
    </row>
    <row r="43" spans="1:15">
      <c r="A43" s="1">
        <v>2.9000000000000001E-2</v>
      </c>
      <c r="B43" s="6">
        <f t="shared" si="0"/>
        <v>344.26823535232148</v>
      </c>
      <c r="C43" s="8">
        <f t="shared" si="12"/>
        <v>2.1538827340595983</v>
      </c>
      <c r="D43" s="6">
        <f t="shared" si="1"/>
        <v>10.286256038402684</v>
      </c>
      <c r="E43" s="12">
        <f t="shared" si="2"/>
        <v>6.6587831159183514E-2</v>
      </c>
      <c r="F43" s="8">
        <f t="shared" si="3"/>
        <v>0.82307792953282877</v>
      </c>
      <c r="G43" s="6">
        <f t="shared" si="4"/>
        <v>6.0057616031597654</v>
      </c>
      <c r="H43" s="6">
        <f t="shared" si="5"/>
        <v>677.35772448952468</v>
      </c>
      <c r="I43" s="6">
        <f t="shared" si="6"/>
        <v>525.61666928895033</v>
      </c>
      <c r="J43" s="5"/>
      <c r="K43" s="11">
        <f t="shared" si="7"/>
        <v>6.6587831159183514E-2</v>
      </c>
      <c r="L43" s="11">
        <f t="shared" si="8"/>
        <v>6.658783115918351</v>
      </c>
      <c r="M43" s="11">
        <f t="shared" si="9"/>
        <v>0.2184640129894472</v>
      </c>
      <c r="N43" s="11">
        <f t="shared" si="10"/>
        <v>2.6215681558733666</v>
      </c>
      <c r="O43">
        <f t="shared" si="11"/>
        <v>33.747560261033058</v>
      </c>
    </row>
    <row r="44" spans="1:15">
      <c r="A44" s="1">
        <v>0.03</v>
      </c>
      <c r="B44" s="6">
        <f t="shared" si="0"/>
        <v>343.59087762783196</v>
      </c>
      <c r="C44" s="8">
        <f t="shared" si="12"/>
        <v>2.1440724587729472</v>
      </c>
      <c r="D44" s="6">
        <f t="shared" si="1"/>
        <v>10.63018559489276</v>
      </c>
      <c r="E44" s="12">
        <f t="shared" si="2"/>
        <v>6.8736808755599788E-2</v>
      </c>
      <c r="F44" s="8">
        <f t="shared" si="3"/>
        <v>0.82166902546589049</v>
      </c>
      <c r="G44" s="6">
        <f t="shared" si="4"/>
        <v>5.9719118812135132</v>
      </c>
      <c r="H44" s="6">
        <f t="shared" si="5"/>
        <v>673.53999542414635</v>
      </c>
      <c r="I44" s="6">
        <f t="shared" si="6"/>
        <v>523.55026589336262</v>
      </c>
      <c r="J44" s="5"/>
      <c r="K44" s="11">
        <f t="shared" si="7"/>
        <v>6.8736808755599788E-2</v>
      </c>
      <c r="L44" s="11">
        <f t="shared" si="8"/>
        <v>6.8736808755599785</v>
      </c>
      <c r="M44" s="11">
        <f t="shared" si="9"/>
        <v>0.22551446442125914</v>
      </c>
      <c r="N44" s="11">
        <f t="shared" si="10"/>
        <v>2.7061735730551097</v>
      </c>
      <c r="O44">
        <f t="shared" si="11"/>
        <v>34.875938107147959</v>
      </c>
    </row>
    <row r="45" spans="1:15">
      <c r="A45" s="1">
        <v>3.1E-2</v>
      </c>
      <c r="B45" s="6">
        <f t="shared" si="0"/>
        <v>342.91733763240779</v>
      </c>
      <c r="C45" s="8">
        <f t="shared" si="12"/>
        <v>2.134262185993971</v>
      </c>
      <c r="D45" s="6">
        <f t="shared" si="1"/>
        <v>10.97343970252288</v>
      </c>
      <c r="E45" s="12">
        <f t="shared" si="2"/>
        <v>7.0875976077983252E-2</v>
      </c>
      <c r="F45" s="8">
        <f t="shared" si="3"/>
        <v>0.82026806227540827</v>
      </c>
      <c r="G45" s="6">
        <f t="shared" si="4"/>
        <v>5.9383790382297459</v>
      </c>
      <c r="H45" s="6">
        <f t="shared" si="5"/>
        <v>669.75800544186018</v>
      </c>
      <c r="I45" s="6">
        <f t="shared" si="6"/>
        <v>521.49954398205887</v>
      </c>
      <c r="J45" s="5"/>
      <c r="K45" s="11">
        <f t="shared" si="7"/>
        <v>7.0875976077983252E-2</v>
      </c>
      <c r="L45" s="11">
        <f t="shared" si="8"/>
        <v>7.0875976077983251</v>
      </c>
      <c r="M45" s="11">
        <f t="shared" si="9"/>
        <v>0.23253272991464322</v>
      </c>
      <c r="N45" s="11">
        <f t="shared" si="10"/>
        <v>2.7903927589757185</v>
      </c>
      <c r="O45">
        <f t="shared" si="11"/>
        <v>36.002099913625166</v>
      </c>
    </row>
    <row r="46" spans="1:15">
      <c r="A46" s="1">
        <v>3.2000000000000001E-2</v>
      </c>
      <c r="B46" s="6">
        <f t="shared" si="0"/>
        <v>342.24757962696594</v>
      </c>
      <c r="C46" s="8">
        <f t="shared" si="12"/>
        <v>2.1244519157111954</v>
      </c>
      <c r="D46" s="6">
        <f t="shared" si="1"/>
        <v>11.316022161152567</v>
      </c>
      <c r="E46" s="12">
        <f t="shared" si="2"/>
        <v>7.3005333128835836E-2</v>
      </c>
      <c r="F46" s="8">
        <f t="shared" si="3"/>
        <v>0.81887496562408923</v>
      </c>
      <c r="G46" s="6">
        <f t="shared" si="4"/>
        <v>5.9051589339592319</v>
      </c>
      <c r="H46" s="6">
        <f t="shared" si="5"/>
        <v>666.01128758610287</v>
      </c>
      <c r="I46" s="6">
        <f t="shared" si="6"/>
        <v>519.46432665025714</v>
      </c>
      <c r="J46" s="5"/>
      <c r="K46" s="11">
        <f t="shared" si="7"/>
        <v>7.3005333128835836E-2</v>
      </c>
      <c r="L46" s="11">
        <f t="shared" si="8"/>
        <v>7.3005333128835836</v>
      </c>
      <c r="M46" s="11">
        <f t="shared" si="9"/>
        <v>0.23951880947780788</v>
      </c>
      <c r="N46" s="11">
        <f t="shared" si="10"/>
        <v>2.8742257137336944</v>
      </c>
      <c r="O46">
        <f t="shared" si="11"/>
        <v>37.126058147195785</v>
      </c>
    </row>
    <row r="47" spans="1:15">
      <c r="A47" s="1">
        <v>3.3000000000000002E-2</v>
      </c>
      <c r="B47" s="6">
        <f t="shared" si="0"/>
        <v>341.58156833937983</v>
      </c>
      <c r="C47" s="8">
        <f t="shared" si="12"/>
        <v>2.1146416479131451</v>
      </c>
      <c r="D47" s="6">
        <f t="shared" si="1"/>
        <v>11.65793673513574</v>
      </c>
      <c r="E47" s="12">
        <f t="shared" si="2"/>
        <v>7.5124879910648007E-2</v>
      </c>
      <c r="F47" s="8">
        <f t="shared" si="3"/>
        <v>0.81748966214591012</v>
      </c>
      <c r="G47" s="6">
        <f t="shared" si="4"/>
        <v>5.8722474974848735</v>
      </c>
      <c r="H47" s="6">
        <f t="shared" si="5"/>
        <v>662.2993827199117</v>
      </c>
      <c r="I47" s="6">
        <f t="shared" si="6"/>
        <v>517.44443964005052</v>
      </c>
      <c r="J47" s="5"/>
      <c r="K47" s="11">
        <f t="shared" si="7"/>
        <v>7.5124879910648007E-2</v>
      </c>
      <c r="L47" s="11">
        <f t="shared" si="8"/>
        <v>7.512487991064801</v>
      </c>
      <c r="M47" s="11">
        <f t="shared" si="9"/>
        <v>0.24647270311892391</v>
      </c>
      <c r="N47" s="11">
        <f t="shared" si="10"/>
        <v>2.9576724374270871</v>
      </c>
      <c r="O47">
        <f t="shared" si="11"/>
        <v>38.247825158102742</v>
      </c>
    </row>
    <row r="48" spans="1:15">
      <c r="A48" s="1">
        <v>3.4000000000000002E-2</v>
      </c>
      <c r="B48" s="6">
        <f t="shared" si="0"/>
        <v>340.91926895665989</v>
      </c>
      <c r="C48" s="8">
        <f t="shared" si="12"/>
        <v>2.1048313825883453</v>
      </c>
      <c r="D48" s="6">
        <f t="shared" si="1"/>
        <v>11.99918715378376</v>
      </c>
      <c r="E48" s="12">
        <f t="shared" si="2"/>
        <v>7.7234616425898753E-2</v>
      </c>
      <c r="F48" s="8">
        <f t="shared" si="3"/>
        <v>0.81611207942985264</v>
      </c>
      <c r="G48" s="6">
        <f t="shared" si="4"/>
        <v>5.8396407258072616</v>
      </c>
      <c r="H48" s="6">
        <f t="shared" si="5"/>
        <v>658.62183936639656</v>
      </c>
      <c r="I48" s="6">
        <f t="shared" si="6"/>
        <v>515.43971129111617</v>
      </c>
      <c r="J48" s="5"/>
      <c r="K48" s="11">
        <f t="shared" si="7"/>
        <v>7.7234616425898753E-2</v>
      </c>
      <c r="L48" s="11">
        <f t="shared" si="8"/>
        <v>7.723461642589875</v>
      </c>
      <c r="M48" s="11">
        <f t="shared" si="9"/>
        <v>0.25339441084612452</v>
      </c>
      <c r="N48" s="11">
        <f t="shared" si="10"/>
        <v>3.040732930153494</v>
      </c>
      <c r="O48">
        <f t="shared" si="11"/>
        <v>39.367413181619909</v>
      </c>
    </row>
    <row r="49" spans="1:15">
      <c r="A49" s="1">
        <v>3.5000000000000003E-2</v>
      </c>
      <c r="B49" s="6">
        <f t="shared" si="0"/>
        <v>340.2606471172935</v>
      </c>
      <c r="C49" s="8">
        <f t="shared" si="12"/>
        <v>2.095021119725323</v>
      </c>
      <c r="D49" s="6">
        <f t="shared" si="1"/>
        <v>12.339777111820737</v>
      </c>
      <c r="E49" s="12">
        <f t="shared" si="2"/>
        <v>7.9334542677055586E-2</v>
      </c>
      <c r="F49" s="8">
        <f t="shared" si="3"/>
        <v>0.81474214600397055</v>
      </c>
      <c r="G49" s="6">
        <f t="shared" si="4"/>
        <v>5.8073346824642069</v>
      </c>
      <c r="H49" s="6">
        <f t="shared" si="5"/>
        <v>654.9782135530445</v>
      </c>
      <c r="I49" s="6">
        <f t="shared" si="6"/>
        <v>513.44997249252231</v>
      </c>
      <c r="J49" s="5"/>
      <c r="K49" s="11">
        <f t="shared" si="7"/>
        <v>7.9334542677055586E-2</v>
      </c>
      <c r="L49" s="11">
        <f t="shared" si="8"/>
        <v>7.9334542677055584</v>
      </c>
      <c r="M49" s="11">
        <f t="shared" si="9"/>
        <v>0.26028393266750521</v>
      </c>
      <c r="N49" s="11">
        <f t="shared" si="10"/>
        <v>3.1234071920100623</v>
      </c>
      <c r="O49">
        <f t="shared" si="11"/>
        <v>40.484834339545948</v>
      </c>
    </row>
    <row r="50" spans="1:15">
      <c r="A50" s="1">
        <v>3.5999999999999997E-2</v>
      </c>
      <c r="B50" s="6">
        <f t="shared" si="0"/>
        <v>339.60566890374048</v>
      </c>
      <c r="C50" s="8">
        <f t="shared" si="12"/>
        <v>2.0852108593126024</v>
      </c>
      <c r="D50" s="6">
        <f t="shared" si="1"/>
        <v>12.679710269831252</v>
      </c>
      <c r="E50" s="12">
        <f t="shared" si="2"/>
        <v>8.1424658666574543E-2</v>
      </c>
      <c r="F50" s="8">
        <f t="shared" si="3"/>
        <v>0.81337979131978022</v>
      </c>
      <c r="G50" s="6">
        <f t="shared" si="4"/>
        <v>5.775325496183326</v>
      </c>
      <c r="H50" s="6">
        <f t="shared" si="5"/>
        <v>651.36806865975211</v>
      </c>
      <c r="I50" s="6">
        <f t="shared" si="6"/>
        <v>511.47505663560372</v>
      </c>
      <c r="J50" s="5"/>
      <c r="K50" s="11">
        <f t="shared" si="7"/>
        <v>8.1424658666574543E-2</v>
      </c>
      <c r="L50" s="11">
        <f t="shared" si="8"/>
        <v>8.1424658666574548</v>
      </c>
      <c r="M50" s="11">
        <f t="shared" si="9"/>
        <v>0.2671412685911238</v>
      </c>
      <c r="N50" s="11">
        <f t="shared" si="10"/>
        <v>3.2056952230934859</v>
      </c>
      <c r="O50">
        <f t="shared" si="11"/>
        <v>41.600100641673166</v>
      </c>
    </row>
    <row r="51" spans="1:15">
      <c r="A51" s="1">
        <v>3.6999999999999998E-2</v>
      </c>
      <c r="B51" s="6">
        <f t="shared" si="0"/>
        <v>338.95430083508074</v>
      </c>
      <c r="C51" s="8">
        <f t="shared" si="12"/>
        <v>2.0754006013387096</v>
      </c>
      <c r="D51" s="6">
        <f t="shared" si="1"/>
        <v>13.018990254700663</v>
      </c>
      <c r="E51" s="12">
        <f t="shared" si="2"/>
        <v>8.3504964396900194E-2</v>
      </c>
      <c r="F51" s="8">
        <f t="shared" si="3"/>
        <v>0.81202494573696804</v>
      </c>
      <c r="G51" s="6">
        <f t="shared" si="4"/>
        <v>5.7436093595667792</v>
      </c>
      <c r="H51" s="6">
        <f t="shared" si="5"/>
        <v>647.79097527048395</v>
      </c>
      <c r="I51" s="6">
        <f t="shared" si="6"/>
        <v>509.51479956787784</v>
      </c>
      <c r="J51" s="5"/>
      <c r="K51" s="11">
        <f t="shared" si="7"/>
        <v>8.3504964396900194E-2</v>
      </c>
      <c r="L51" s="11">
        <f t="shared" si="8"/>
        <v>8.3504964396900192</v>
      </c>
      <c r="M51" s="11">
        <f t="shared" si="9"/>
        <v>0.27396641862500065</v>
      </c>
      <c r="N51" s="11">
        <f t="shared" si="10"/>
        <v>3.2875970235000076</v>
      </c>
      <c r="O51">
        <f t="shared" si="11"/>
        <v>42.713223987232119</v>
      </c>
    </row>
    <row r="52" spans="1:15">
      <c r="A52" s="1">
        <v>3.7999999999999999E-2</v>
      </c>
      <c r="B52" s="6">
        <f t="shared" si="0"/>
        <v>338.30650985981026</v>
      </c>
      <c r="C52" s="8">
        <f t="shared" si="12"/>
        <v>2.0655903457921689</v>
      </c>
      <c r="D52" s="6">
        <f t="shared" si="1"/>
        <v>13.357620660048109</v>
      </c>
      <c r="E52" s="12">
        <f t="shared" si="2"/>
        <v>8.5575459870465637E-2</v>
      </c>
      <c r="F52" s="8">
        <f t="shared" si="3"/>
        <v>0.81067754050840546</v>
      </c>
      <c r="G52" s="6">
        <f t="shared" si="4"/>
        <v>5.7121825278072533</v>
      </c>
      <c r="H52" s="6">
        <f t="shared" si="5"/>
        <v>644.24651102845553</v>
      </c>
      <c r="I52" s="6">
        <f t="shared" si="6"/>
        <v>507.5690395479773</v>
      </c>
      <c r="J52" s="5"/>
      <c r="K52" s="11">
        <f t="shared" si="7"/>
        <v>8.5575459870465637E-2</v>
      </c>
      <c r="L52" s="11">
        <f t="shared" si="8"/>
        <v>8.5575459870465629</v>
      </c>
      <c r="M52" s="11">
        <f t="shared" si="9"/>
        <v>0.2807593827771182</v>
      </c>
      <c r="N52" s="11">
        <f t="shared" si="10"/>
        <v>3.3691125933254185</v>
      </c>
      <c r="O52">
        <f t="shared" si="11"/>
        <v>43.82421616631224</v>
      </c>
    </row>
    <row r="53" spans="1:15">
      <c r="A53" s="1">
        <v>3.9E-2</v>
      </c>
      <c r="B53" s="6">
        <f t="shared" si="0"/>
        <v>337.66226334878178</v>
      </c>
      <c r="C53" s="8">
        <f t="shared" si="12"/>
        <v>2.0557800926615073</v>
      </c>
      <c r="D53" s="6">
        <f t="shared" si="1"/>
        <v>13.695605046652405</v>
      </c>
      <c r="E53" s="12">
        <f t="shared" si="2"/>
        <v>8.7636145089692474E-2</v>
      </c>
      <c r="F53" s="8">
        <f t="shared" si="3"/>
        <v>0.8093375077654662</v>
      </c>
      <c r="G53" s="6">
        <f t="shared" si="4"/>
        <v>5.6810413174343593</v>
      </c>
      <c r="H53" s="6">
        <f t="shared" si="5"/>
        <v>640.73426049474551</v>
      </c>
      <c r="I53" s="6">
        <f t="shared" si="6"/>
        <v>505.63761720156742</v>
      </c>
      <c r="J53" s="5"/>
      <c r="K53" s="11">
        <f t="shared" si="7"/>
        <v>8.7636145089692474E-2</v>
      </c>
      <c r="L53" s="11">
        <f t="shared" si="8"/>
        <v>8.7636145089692477</v>
      </c>
      <c r="M53" s="11">
        <f t="shared" si="9"/>
        <v>0.2875201610554215</v>
      </c>
      <c r="N53" s="11">
        <f t="shared" si="10"/>
        <v>3.4502419326650582</v>
      </c>
      <c r="O53">
        <f t="shared" si="11"/>
        <v>44.93308886125908</v>
      </c>
    </row>
    <row r="54" spans="1:15">
      <c r="A54" s="1">
        <v>0.04</v>
      </c>
      <c r="B54" s="6">
        <f t="shared" si="0"/>
        <v>337.02152908828702</v>
      </c>
      <c r="C54" s="8">
        <f t="shared" si="12"/>
        <v>2.0459698419352494</v>
      </c>
      <c r="D54" s="6">
        <f t="shared" si="1"/>
        <v>14.032946942870939</v>
      </c>
      <c r="E54" s="12">
        <f t="shared" si="2"/>
        <v>8.9687020056990849E-2</v>
      </c>
      <c r="F54" s="8">
        <f t="shared" si="3"/>
        <v>0.80800478050363711</v>
      </c>
      <c r="G54" s="6">
        <f t="shared" si="4"/>
        <v>5.65018210509061</v>
      </c>
      <c r="H54" s="6">
        <f t="shared" si="5"/>
        <v>637.25381501024549</v>
      </c>
      <c r="I54" s="6">
        <f t="shared" si="6"/>
        <v>503.72037547823214</v>
      </c>
      <c r="J54" s="5"/>
      <c r="K54" s="11">
        <f t="shared" si="7"/>
        <v>8.9687020056990849E-2</v>
      </c>
      <c r="L54" s="11">
        <f t="shared" si="8"/>
        <v>8.9687020056990843</v>
      </c>
      <c r="M54" s="11">
        <f t="shared" si="9"/>
        <v>0.2942487534678177</v>
      </c>
      <c r="N54" s="11">
        <f t="shared" si="10"/>
        <v>3.5309850416138127</v>
      </c>
      <c r="O54">
        <f t="shared" si="11"/>
        <v>46.039853648048691</v>
      </c>
    </row>
    <row r="55" spans="1:15">
      <c r="A55" s="1">
        <v>4.1000000000000002E-2</v>
      </c>
      <c r="B55" s="6">
        <f t="shared" si="0"/>
        <v>336.38427527327678</v>
      </c>
      <c r="C55" s="8">
        <f t="shared" si="12"/>
        <v>2.036159593601921</v>
      </c>
      <c r="D55" s="6">
        <f t="shared" si="1"/>
        <v>14.369649845051722</v>
      </c>
      <c r="E55" s="12">
        <f t="shared" si="2"/>
        <v>9.1728084774759439E-2</v>
      </c>
      <c r="F55" s="8">
        <f t="shared" si="3"/>
        <v>0.80667929256841575</v>
      </c>
      <c r="G55" s="6">
        <f t="shared" si="4"/>
        <v>5.6196013263361619</v>
      </c>
      <c r="H55" s="6">
        <f t="shared" si="5"/>
        <v>633.80477256085283</v>
      </c>
      <c r="I55" s="6">
        <f t="shared" si="6"/>
        <v>501.81715960929296</v>
      </c>
      <c r="J55" s="5"/>
      <c r="K55" s="11">
        <f t="shared" si="7"/>
        <v>9.1728084774759439E-2</v>
      </c>
      <c r="L55" s="11">
        <f t="shared" si="8"/>
        <v>9.1728084774759431</v>
      </c>
      <c r="M55" s="11">
        <f t="shared" si="9"/>
        <v>0.30094516002217658</v>
      </c>
      <c r="N55" s="11">
        <f t="shared" si="10"/>
        <v>3.6113419202661192</v>
      </c>
      <c r="O55">
        <f t="shared" si="11"/>
        <v>47.144521997639494</v>
      </c>
    </row>
    <row r="56" spans="1:15">
      <c r="A56" s="1">
        <v>4.2000000000000003E-2</v>
      </c>
      <c r="B56" s="6">
        <f t="shared" si="0"/>
        <v>335.75047050071595</v>
      </c>
      <c r="C56" s="8">
        <f t="shared" si="12"/>
        <v>2.0263493476500485</v>
      </c>
      <c r="D56" s="6">
        <f t="shared" si="1"/>
        <v>14.705717217938718</v>
      </c>
      <c r="E56" s="12">
        <f t="shared" si="2"/>
        <v>9.3759339245385431E-2</v>
      </c>
      <c r="F56" s="8">
        <f t="shared" si="3"/>
        <v>0.80536097864148926</v>
      </c>
      <c r="G56" s="6">
        <f t="shared" si="4"/>
        <v>5.5892954744815624</v>
      </c>
      <c r="H56" s="6">
        <f t="shared" si="5"/>
        <v>630.38673764582256</v>
      </c>
      <c r="I56" s="6">
        <f t="shared" si="6"/>
        <v>499.92781706654824</v>
      </c>
      <c r="J56" s="5"/>
      <c r="K56" s="11">
        <f t="shared" si="7"/>
        <v>9.3759339245385431E-2</v>
      </c>
      <c r="L56" s="11">
        <f t="shared" si="8"/>
        <v>9.3759339245385434</v>
      </c>
      <c r="M56" s="11">
        <f t="shared" si="9"/>
        <v>0.30760938072633015</v>
      </c>
      <c r="N56" s="11">
        <f t="shared" si="10"/>
        <v>3.6913125687159618</v>
      </c>
      <c r="O56">
        <f t="shared" si="11"/>
        <v>48.247105277302062</v>
      </c>
    </row>
    <row r="57" spans="1:15">
      <c r="A57" s="1">
        <v>4.2999999999999997E-2</v>
      </c>
      <c r="B57" s="6">
        <f t="shared" si="0"/>
        <v>335.12008376307011</v>
      </c>
      <c r="C57" s="8">
        <f t="shared" si="12"/>
        <v>2.0165391040681553</v>
      </c>
      <c r="D57" s="6">
        <f t="shared" si="1"/>
        <v>15.041152495070609</v>
      </c>
      <c r="E57" s="12">
        <f t="shared" si="2"/>
        <v>9.5780783471244524E-2</v>
      </c>
      <c r="F57" s="8">
        <f t="shared" si="3"/>
        <v>0.80404977422718593</v>
      </c>
      <c r="G57" s="6">
        <f t="shared" si="4"/>
        <v>5.5592610994477294</v>
      </c>
      <c r="H57" s="6">
        <f t="shared" si="5"/>
        <v>626.99932114919056</v>
      </c>
      <c r="I57" s="6">
        <f t="shared" si="6"/>
        <v>498.05219752190061</v>
      </c>
      <c r="J57" s="5"/>
      <c r="K57" s="11">
        <f t="shared" si="7"/>
        <v>9.5780783471244524E-2</v>
      </c>
      <c r="L57" s="11">
        <f t="shared" si="8"/>
        <v>9.5780783471244533</v>
      </c>
      <c r="M57" s="11">
        <f t="shared" si="9"/>
        <v>0.31424141558807261</v>
      </c>
      <c r="N57" s="11">
        <f t="shared" si="10"/>
        <v>3.7708969870568714</v>
      </c>
      <c r="O57">
        <f t="shared" si="11"/>
        <v>49.347614751927459</v>
      </c>
    </row>
    <row r="58" spans="1:15">
      <c r="A58" s="1">
        <v>4.3999999999999997E-2</v>
      </c>
      <c r="B58" s="6">
        <f t="shared" si="0"/>
        <v>334.49308444192093</v>
      </c>
      <c r="C58" s="8">
        <f t="shared" si="12"/>
        <v>2.0067288628447688</v>
      </c>
      <c r="D58" s="6">
        <f t="shared" si="1"/>
        <v>15.375959079173105</v>
      </c>
      <c r="E58" s="12">
        <f t="shared" si="2"/>
        <v>9.7792417454700992E-2</v>
      </c>
      <c r="F58" s="8">
        <f t="shared" si="3"/>
        <v>0.80274561563919555</v>
      </c>
      <c r="G58" s="6">
        <f t="shared" si="4"/>
        <v>5.5294948066524663</v>
      </c>
      <c r="H58" s="6">
        <f t="shared" si="5"/>
        <v>623.64214021418968</v>
      </c>
      <c r="I58" s="6">
        <f t="shared" si="6"/>
        <v>496.19015280785652</v>
      </c>
      <c r="J58" s="5"/>
      <c r="K58" s="11">
        <f t="shared" si="7"/>
        <v>9.7792417454700992E-2</v>
      </c>
      <c r="L58" s="11">
        <f t="shared" si="8"/>
        <v>9.7792417454700988</v>
      </c>
      <c r="M58" s="11">
        <f t="shared" si="9"/>
        <v>0.32084126461516072</v>
      </c>
      <c r="N58" s="11">
        <f t="shared" si="10"/>
        <v>3.8500951753819286</v>
      </c>
      <c r="O58">
        <f t="shared" si="11"/>
        <v>50.44606158531429</v>
      </c>
    </row>
    <row r="59" spans="1:15">
      <c r="A59" s="1">
        <v>4.4999999999999998E-2</v>
      </c>
      <c r="B59" s="6">
        <f t="shared" si="0"/>
        <v>333.86944230170673</v>
      </c>
      <c r="C59" s="8">
        <f t="shared" si="12"/>
        <v>1.9969186239684134</v>
      </c>
      <c r="D59" s="6">
        <f t="shared" si="1"/>
        <v>15.71014034254492</v>
      </c>
      <c r="E59" s="12">
        <f t="shared" si="2"/>
        <v>9.9794241198107592E-2</v>
      </c>
      <c r="F59" s="8">
        <f t="shared" si="3"/>
        <v>0.80144843998755011</v>
      </c>
      <c r="G59" s="6">
        <f t="shared" si="4"/>
        <v>5.4999932559227451</v>
      </c>
      <c r="H59" s="6">
        <f t="shared" si="5"/>
        <v>620.31481812057166</v>
      </c>
      <c r="I59" s="6">
        <f t="shared" si="6"/>
        <v>494.34153687887232</v>
      </c>
      <c r="J59" s="5"/>
      <c r="K59" s="11">
        <f t="shared" si="7"/>
        <v>9.9794241198107592E-2</v>
      </c>
      <c r="L59" s="11">
        <f t="shared" si="8"/>
        <v>9.9794241198107585</v>
      </c>
      <c r="M59" s="11">
        <f t="shared" si="9"/>
        <v>0.32740892781531361</v>
      </c>
      <c r="N59" s="11">
        <f t="shared" si="10"/>
        <v>3.9289071337837633</v>
      </c>
      <c r="O59">
        <f t="shared" si="11"/>
        <v>51.542456841435076</v>
      </c>
    </row>
    <row r="60" spans="1:15">
      <c r="A60" s="1">
        <v>4.5999999999999999E-2</v>
      </c>
      <c r="B60" s="6">
        <f t="shared" si="0"/>
        <v>333.24912748358616</v>
      </c>
      <c r="C60" s="8">
        <f t="shared" si="12"/>
        <v>1.9871083874276161</v>
      </c>
      <c r="D60" s="6">
        <f t="shared" si="1"/>
        <v>16.043699627437565</v>
      </c>
      <c r="E60" s="12">
        <f t="shared" si="2"/>
        <v>0.1017862547038056</v>
      </c>
      <c r="F60" s="8">
        <f t="shared" si="3"/>
        <v>0.80015818516585924</v>
      </c>
      <c r="G60" s="6">
        <f t="shared" si="4"/>
        <v>5.4707531604321327</v>
      </c>
      <c r="H60" s="6">
        <f t="shared" si="5"/>
        <v>617.0169841647654</v>
      </c>
      <c r="I60" s="6">
        <f t="shared" si="6"/>
        <v>492.50620577352765</v>
      </c>
      <c r="J60" s="5"/>
      <c r="K60" s="11">
        <f t="shared" si="7"/>
        <v>0.1017862547038056</v>
      </c>
      <c r="L60" s="11">
        <f t="shared" si="8"/>
        <v>10.17862547038056</v>
      </c>
      <c r="M60" s="11">
        <f t="shared" si="9"/>
        <v>0.3339444051962126</v>
      </c>
      <c r="N60" s="11">
        <f t="shared" si="10"/>
        <v>4.0073328623545512</v>
      </c>
      <c r="O60">
        <f t="shared" si="11"/>
        <v>52.636811485682259</v>
      </c>
    </row>
    <row r="61" spans="1:15">
      <c r="A61" s="1">
        <v>4.7E-2</v>
      </c>
      <c r="B61" s="6">
        <f t="shared" si="0"/>
        <v>332.6321104994214</v>
      </c>
      <c r="C61" s="8">
        <f t="shared" si="12"/>
        <v>1.9772981532109011</v>
      </c>
      <c r="D61" s="6">
        <f t="shared" si="1"/>
        <v>16.376640246429069</v>
      </c>
      <c r="E61" s="12">
        <f t="shared" si="2"/>
        <v>0.10376845797412486</v>
      </c>
      <c r="F61" s="8">
        <f t="shared" si="3"/>
        <v>0.79887478983879656</v>
      </c>
      <c r="G61" s="6">
        <f t="shared" si="4"/>
        <v>5.441771285662651</v>
      </c>
      <c r="H61" s="6">
        <f t="shared" si="5"/>
        <v>613.74827354279068</v>
      </c>
      <c r="I61" s="6">
        <f t="shared" si="6"/>
        <v>490.68401757750411</v>
      </c>
      <c r="J61" s="5"/>
      <c r="K61" s="11">
        <f t="shared" si="7"/>
        <v>0.10376845797412486</v>
      </c>
      <c r="L61" s="11">
        <f t="shared" si="8"/>
        <v>10.376845797412486</v>
      </c>
      <c r="M61" s="11">
        <f t="shared" si="9"/>
        <v>0.34044769676550146</v>
      </c>
      <c r="N61" s="11">
        <f t="shared" si="10"/>
        <v>4.0853723611860175</v>
      </c>
      <c r="O61">
        <f t="shared" si="11"/>
        <v>53.729136386094346</v>
      </c>
    </row>
    <row r="62" spans="1:15">
      <c r="A62" s="1">
        <v>4.8000000000000001E-2</v>
      </c>
      <c r="B62" s="6">
        <f t="shared" si="0"/>
        <v>332.0183622258786</v>
      </c>
      <c r="C62" s="8">
        <f t="shared" si="12"/>
        <v>1.9674879213067944</v>
      </c>
      <c r="D62" s="6">
        <f t="shared" si="1"/>
        <v>16.708965482791719</v>
      </c>
      <c r="E62" s="12">
        <f t="shared" si="2"/>
        <v>0.10574085101138371</v>
      </c>
      <c r="F62" s="8">
        <f t="shared" si="3"/>
        <v>0.79759819342982752</v>
      </c>
      <c r="G62" s="6">
        <f t="shared" si="4"/>
        <v>5.4130444483904361</v>
      </c>
      <c r="H62" s="6">
        <f t="shared" si="5"/>
        <v>610.50832723585586</v>
      </c>
      <c r="I62" s="6">
        <f t="shared" si="6"/>
        <v>488.8748323873512</v>
      </c>
      <c r="J62" s="5"/>
      <c r="K62" s="11">
        <f t="shared" si="7"/>
        <v>0.10574085101138371</v>
      </c>
      <c r="L62" s="11">
        <f t="shared" si="8"/>
        <v>10.574085101138371</v>
      </c>
      <c r="M62" s="11">
        <f t="shared" si="9"/>
        <v>0.34691880253078639</v>
      </c>
      <c r="N62" s="11">
        <f t="shared" si="10"/>
        <v>4.1630256303694368</v>
      </c>
      <c r="O62">
        <f t="shared" si="11"/>
        <v>54.81944231456238</v>
      </c>
    </row>
    <row r="63" spans="1:15">
      <c r="A63" s="1">
        <v>4.9000000000000002E-2</v>
      </c>
      <c r="B63" s="6">
        <f t="shared" si="0"/>
        <v>331.40785389864277</v>
      </c>
      <c r="C63" s="8">
        <f t="shared" si="12"/>
        <v>1.9576776917038219</v>
      </c>
      <c r="D63" s="6">
        <f t="shared" si="1"/>
        <v>17.040678590853979</v>
      </c>
      <c r="E63" s="12">
        <f t="shared" si="2"/>
        <v>0.10770343381788902</v>
      </c>
      <c r="F63" s="8">
        <f t="shared" si="3"/>
        <v>0.79632833610917708</v>
      </c>
      <c r="G63" s="6">
        <f t="shared" si="4"/>
        <v>5.3845695156945839</v>
      </c>
      <c r="H63" s="6">
        <f t="shared" si="5"/>
        <v>607.2967918985712</v>
      </c>
      <c r="I63" s="6">
        <f t="shared" si="6"/>
        <v>487.07851227501794</v>
      </c>
      <c r="J63" s="5"/>
      <c r="K63" s="11">
        <f t="shared" si="7"/>
        <v>0.10770343381788902</v>
      </c>
      <c r="L63" s="11">
        <f t="shared" si="8"/>
        <v>10.770343381788901</v>
      </c>
      <c r="M63" s="11">
        <f t="shared" si="9"/>
        <v>0.35335772249963587</v>
      </c>
      <c r="N63" s="11">
        <f t="shared" si="10"/>
        <v>4.2402926699956307</v>
      </c>
      <c r="O63">
        <f t="shared" si="11"/>
        <v>55.907739948017365</v>
      </c>
    </row>
    <row r="64" spans="1:15">
      <c r="A64" s="1">
        <v>0.05</v>
      </c>
      <c r="B64" s="6">
        <f t="shared" si="0"/>
        <v>330.80055710674418</v>
      </c>
      <c r="C64" s="8">
        <f t="shared" si="12"/>
        <v>1.947867464390509</v>
      </c>
      <c r="D64" s="6">
        <f t="shared" si="1"/>
        <v>17.371782796356673</v>
      </c>
      <c r="E64" s="12">
        <f t="shared" si="2"/>
        <v>0.10965620639593619</v>
      </c>
      <c r="F64" s="8">
        <f t="shared" si="3"/>
        <v>0.79506515878202799</v>
      </c>
      <c r="G64" s="6">
        <f t="shared" si="4"/>
        <v>5.3563434039885411</v>
      </c>
      <c r="H64" s="6">
        <f t="shared" si="5"/>
        <v>604.11331974970449</v>
      </c>
      <c r="I64" s="6">
        <f t="shared" si="6"/>
        <v>485.29492125313323</v>
      </c>
      <c r="J64" s="5"/>
      <c r="K64" s="11">
        <f t="shared" si="7"/>
        <v>0.10965620639593619</v>
      </c>
      <c r="L64" s="11">
        <f t="shared" si="8"/>
        <v>10.965620639593618</v>
      </c>
      <c r="M64" s="11">
        <f t="shared" si="9"/>
        <v>0.35976445667958062</v>
      </c>
      <c r="N64" s="11">
        <f t="shared" si="10"/>
        <v>4.3171734801549677</v>
      </c>
      <c r="O64">
        <f t="shared" si="11"/>
        <v>56.994039869598822</v>
      </c>
    </row>
    <row r="65" spans="1:15">
      <c r="A65" s="1">
        <v>5.0999999999999997E-2</v>
      </c>
      <c r="B65" s="6">
        <f t="shared" si="0"/>
        <v>330.19644378699445</v>
      </c>
      <c r="C65" s="8">
        <f t="shared" si="12"/>
        <v>1.9380572393553819</v>
      </c>
      <c r="D65" s="6">
        <f t="shared" si="1"/>
        <v>17.702281296803541</v>
      </c>
      <c r="E65" s="12">
        <f t="shared" si="2"/>
        <v>0.11159916874780913</v>
      </c>
      <c r="F65" s="8">
        <f t="shared" si="3"/>
        <v>0.79380860307694856</v>
      </c>
      <c r="G65" s="6">
        <f t="shared" si="4"/>
        <v>5.3283630780734876</v>
      </c>
      <c r="H65" s="6">
        <f t="shared" si="5"/>
        <v>600.95756846541701</v>
      </c>
      <c r="I65" s="6">
        <f t="shared" si="6"/>
        <v>483.52392524101538</v>
      </c>
      <c r="J65" s="5"/>
      <c r="K65" s="11">
        <f t="shared" si="7"/>
        <v>0.11159916874780913</v>
      </c>
      <c r="L65" s="11">
        <f t="shared" si="8"/>
        <v>11.159916874780913</v>
      </c>
      <c r="M65" s="11">
        <f t="shared" si="9"/>
        <v>0.36613900507811392</v>
      </c>
      <c r="N65" s="11">
        <f t="shared" si="10"/>
        <v>4.3936680609373671</v>
      </c>
      <c r="O65">
        <f t="shared" si="11"/>
        <v>58.078352569804927</v>
      </c>
    </row>
    <row r="66" spans="1:15">
      <c r="A66" s="1">
        <v>5.1999999999999998E-2</v>
      </c>
      <c r="B66" s="6">
        <f t="shared" si="0"/>
        <v>329.59548621852906</v>
      </c>
      <c r="C66" s="8">
        <f t="shared" si="12"/>
        <v>1.9282470165869652</v>
      </c>
      <c r="D66" s="6">
        <f t="shared" si="1"/>
        <v>18.032177261806304</v>
      </c>
      <c r="E66" s="12">
        <f t="shared" si="2"/>
        <v>0.1135323208757803</v>
      </c>
      <c r="F66" s="8">
        <f t="shared" si="3"/>
        <v>0.79255861133454053</v>
      </c>
      <c r="G66" s="6">
        <f t="shared" si="4"/>
        <v>5.3006255502131072</v>
      </c>
      <c r="H66" s="6">
        <f t="shared" si="5"/>
        <v>597.82920107491202</v>
      </c>
      <c r="I66" s="6">
        <f t="shared" si="6"/>
        <v>481.76539203139345</v>
      </c>
      <c r="J66" s="5"/>
      <c r="K66" s="11">
        <f t="shared" si="7"/>
        <v>0.1135323208757803</v>
      </c>
      <c r="L66" s="11">
        <f t="shared" si="8"/>
        <v>11.35323208757803</v>
      </c>
      <c r="M66" s="11">
        <f t="shared" si="9"/>
        <v>0.37248136770269125</v>
      </c>
      <c r="N66" s="11">
        <f t="shared" si="10"/>
        <v>4.469776412432295</v>
      </c>
      <c r="O66">
        <f t="shared" si="11"/>
        <v>59.160688447624594</v>
      </c>
    </row>
    <row r="67" spans="1:15">
      <c r="A67" s="1">
        <v>5.2999999999999999E-2</v>
      </c>
      <c r="B67" s="6">
        <f t="shared" si="0"/>
        <v>328.99765701745417</v>
      </c>
      <c r="C67" s="8">
        <f t="shared" si="12"/>
        <v>1.9184367960737851</v>
      </c>
      <c r="D67" s="6">
        <f t="shared" si="1"/>
        <v>18.361473833424295</v>
      </c>
      <c r="E67" s="12">
        <f t="shared" si="2"/>
        <v>0.11545566278211068</v>
      </c>
      <c r="F67" s="8">
        <f t="shared" si="3"/>
        <v>0.79131512659630476</v>
      </c>
      <c r="G67" s="6">
        <f t="shared" si="4"/>
        <v>5.2731278792292047</v>
      </c>
      <c r="H67" s="6">
        <f t="shared" si="5"/>
        <v>594.72788585843409</v>
      </c>
      <c r="I67" s="6">
        <f t="shared" si="6"/>
        <v>480.01919125782234</v>
      </c>
      <c r="J67" s="5"/>
      <c r="K67" s="11">
        <f t="shared" si="7"/>
        <v>0.11545566278211068</v>
      </c>
      <c r="L67" s="11">
        <f t="shared" si="8"/>
        <v>11.545566278211068</v>
      </c>
      <c r="M67" s="11">
        <f t="shared" si="9"/>
        <v>0.37879154456073055</v>
      </c>
      <c r="N67" s="11">
        <f t="shared" si="10"/>
        <v>4.5454985347287664</v>
      </c>
      <c r="O67">
        <f t="shared" si="11"/>
        <v>60.241057811651764</v>
      </c>
    </row>
    <row r="68" spans="1:15">
      <c r="A68" s="1">
        <v>5.3999999999999999E-2</v>
      </c>
      <c r="B68" s="6">
        <f t="shared" si="0"/>
        <v>328.40292913159573</v>
      </c>
      <c r="C68" s="8">
        <f t="shared" si="12"/>
        <v>1.9086265778043672</v>
      </c>
      <c r="D68" s="6">
        <f t="shared" si="1"/>
        <v>18.690174126498821</v>
      </c>
      <c r="E68" s="12">
        <f t="shared" si="2"/>
        <v>0.11736919446904975</v>
      </c>
      <c r="F68" s="8">
        <f t="shared" si="3"/>
        <v>0.79007809259371919</v>
      </c>
      <c r="G68" s="6">
        <f t="shared" si="4"/>
        <v>5.2458671696176227</v>
      </c>
      <c r="H68" s="6">
        <f t="shared" si="5"/>
        <v>591.6532962475585</v>
      </c>
      <c r="I68" s="6">
        <f t="shared" si="6"/>
        <v>478.28519436277668</v>
      </c>
      <c r="J68" s="5"/>
      <c r="K68" s="11">
        <f t="shared" si="7"/>
        <v>0.11736919446904975</v>
      </c>
      <c r="L68" s="11">
        <f t="shared" si="8"/>
        <v>11.736919446904976</v>
      </c>
      <c r="M68" s="11">
        <f t="shared" si="9"/>
        <v>0.38506953565961205</v>
      </c>
      <c r="N68" s="11">
        <f t="shared" si="10"/>
        <v>4.6208344279153444</v>
      </c>
      <c r="O68">
        <f t="shared" si="11"/>
        <v>61.31947088118239</v>
      </c>
    </row>
    <row r="69" spans="1:15">
      <c r="A69" s="1">
        <v>5.5E-2</v>
      </c>
      <c r="B69" s="6">
        <f t="shared" si="0"/>
        <v>327.81127583534817</v>
      </c>
      <c r="C69" s="8">
        <f t="shared" si="12"/>
        <v>1.8988163617672373</v>
      </c>
      <c r="D69" s="6">
        <f t="shared" si="1"/>
        <v>19.018281228982293</v>
      </c>
      <c r="E69" s="12">
        <f t="shared" si="2"/>
        <v>0.11927291593883556</v>
      </c>
      <c r="F69" s="8">
        <f t="shared" si="3"/>
        <v>0.7888474537375243</v>
      </c>
      <c r="G69" s="6">
        <f t="shared" si="4"/>
        <v>5.2188405706839553</v>
      </c>
      <c r="H69" s="6">
        <f t="shared" si="5"/>
        <v>588.60511072771226</v>
      </c>
      <c r="I69" s="6">
        <f t="shared" si="6"/>
        <v>476.56327456640514</v>
      </c>
      <c r="J69" s="5"/>
      <c r="K69" s="11">
        <f t="shared" si="7"/>
        <v>0.11927291593883556</v>
      </c>
      <c r="L69" s="11">
        <f t="shared" si="8"/>
        <v>11.927291593883556</v>
      </c>
      <c r="M69" s="11">
        <f t="shared" si="9"/>
        <v>0.39131534100667831</v>
      </c>
      <c r="N69" s="11">
        <f t="shared" si="10"/>
        <v>4.6957840920801397</v>
      </c>
      <c r="O69">
        <f t="shared" si="11"/>
        <v>62.395937787294265</v>
      </c>
    </row>
    <row r="70" spans="1:15">
      <c r="A70" s="1">
        <v>5.6000000000000001E-2</v>
      </c>
      <c r="B70" s="6">
        <f t="shared" si="0"/>
        <v>327.22267072462046</v>
      </c>
      <c r="C70" s="8">
        <f t="shared" si="12"/>
        <v>1.8890061479509208</v>
      </c>
      <c r="D70" s="6">
        <f t="shared" si="1"/>
        <v>19.345798202262277</v>
      </c>
      <c r="E70" s="12">
        <f t="shared" si="2"/>
        <v>0.12116682719369463</v>
      </c>
      <c r="F70" s="8">
        <f t="shared" si="3"/>
        <v>0.78762315510721059</v>
      </c>
      <c r="G70" s="6">
        <f t="shared" si="4"/>
        <v>5.1920452756985034</v>
      </c>
      <c r="H70" s="6">
        <f t="shared" si="5"/>
        <v>585.5830127428668</v>
      </c>
      <c r="I70" s="6">
        <f t="shared" si="6"/>
        <v>474.85330683592991</v>
      </c>
      <c r="J70" s="5"/>
      <c r="K70" s="11">
        <f t="shared" si="7"/>
        <v>0.12116682719369463</v>
      </c>
      <c r="L70" s="11">
        <f t="shared" si="8"/>
        <v>12.116682719369463</v>
      </c>
      <c r="M70" s="11">
        <f t="shared" si="9"/>
        <v>0.39752896060923432</v>
      </c>
      <c r="N70" s="11">
        <f t="shared" si="10"/>
        <v>4.770347527310812</v>
      </c>
      <c r="O70">
        <f t="shared" si="11"/>
        <v>63.470468573910168</v>
      </c>
    </row>
    <row r="71" spans="1:15">
      <c r="A71" s="1">
        <v>5.7000000000000002E-2</v>
      </c>
      <c r="B71" s="6">
        <f t="shared" si="0"/>
        <v>326.6370877118776</v>
      </c>
      <c r="C71" s="8">
        <f t="shared" si="12"/>
        <v>1.8791959363439439</v>
      </c>
      <c r="D71" s="6">
        <f t="shared" si="1"/>
        <v>19.672728081480525</v>
      </c>
      <c r="E71" s="12">
        <f t="shared" si="2"/>
        <v>0.12305092823584207</v>
      </c>
      <c r="F71" s="8">
        <f t="shared" si="3"/>
        <v>0.78640514244070547</v>
      </c>
      <c r="G71" s="6">
        <f t="shared" si="4"/>
        <v>5.1654785210700309</v>
      </c>
      <c r="H71" s="6">
        <f t="shared" si="5"/>
        <v>582.58669060235002</v>
      </c>
      <c r="I71" s="6">
        <f t="shared" si="6"/>
        <v>473.15516785567644</v>
      </c>
      <c r="J71" s="5"/>
      <c r="K71" s="11">
        <f t="shared" si="7"/>
        <v>0.12305092823584207</v>
      </c>
      <c r="L71" s="11">
        <f t="shared" si="8"/>
        <v>12.305092823584207</v>
      </c>
      <c r="M71" s="11">
        <f t="shared" si="9"/>
        <v>0.40371039447454748</v>
      </c>
      <c r="N71" s="11">
        <f t="shared" si="10"/>
        <v>4.8445247336945698</v>
      </c>
      <c r="O71">
        <f t="shared" si="11"/>
        <v>64.543073198844567</v>
      </c>
    </row>
    <row r="72" spans="1:15">
      <c r="A72" s="1">
        <v>5.8000000000000003E-2</v>
      </c>
      <c r="B72" s="6">
        <f t="shared" si="0"/>
        <v>326.05450102127526</v>
      </c>
      <c r="C72" s="8">
        <f t="shared" si="12"/>
        <v>1.8693857269348317</v>
      </c>
      <c r="D72" s="6">
        <f t="shared" si="1"/>
        <v>19.999073875847102</v>
      </c>
      <c r="E72" s="12">
        <f t="shared" si="2"/>
        <v>0.12492521906748145</v>
      </c>
      <c r="F72" s="8">
        <f t="shared" si="3"/>
        <v>0.78519336212425261</v>
      </c>
      <c r="G72" s="6">
        <f t="shared" si="4"/>
        <v>5.1391375855377968</v>
      </c>
      <c r="H72" s="6">
        <f t="shared" si="5"/>
        <v>579.61583738971956</v>
      </c>
      <c r="I72" s="6">
        <f t="shared" si="6"/>
        <v>471.46873599771692</v>
      </c>
      <c r="J72" s="5"/>
      <c r="K72" s="11">
        <f t="shared" si="7"/>
        <v>0.12492521906748145</v>
      </c>
      <c r="L72" s="11">
        <f t="shared" si="8"/>
        <v>12.492521906748145</v>
      </c>
      <c r="M72" s="11">
        <f t="shared" si="9"/>
        <v>0.40985964260984731</v>
      </c>
      <c r="N72" s="11">
        <f t="shared" si="10"/>
        <v>4.9183157113181677</v>
      </c>
      <c r="O72">
        <f t="shared" si="11"/>
        <v>65.613761534834211</v>
      </c>
    </row>
    <row r="73" spans="1:15">
      <c r="A73" s="1">
        <v>5.8999999999999997E-2</v>
      </c>
      <c r="B73" s="6">
        <f t="shared" si="0"/>
        <v>325.47488518388553</v>
      </c>
      <c r="C73" s="8">
        <f t="shared" si="12"/>
        <v>1.8595755197121107</v>
      </c>
      <c r="D73" s="6">
        <f t="shared" si="1"/>
        <v>20.32483856894968</v>
      </c>
      <c r="E73" s="12">
        <f t="shared" si="2"/>
        <v>0.12678969969080492</v>
      </c>
      <c r="F73" s="8">
        <f t="shared" si="3"/>
        <v>0.78398776118248192</v>
      </c>
      <c r="G73" s="6">
        <f t="shared" si="4"/>
        <v>5.1130197893814406</v>
      </c>
      <c r="H73" s="6">
        <f t="shared" si="5"/>
        <v>576.67015087365098</v>
      </c>
      <c r="I73" s="6">
        <f t="shared" si="6"/>
        <v>469.79389129311539</v>
      </c>
      <c r="J73" s="5"/>
      <c r="K73" s="11">
        <f t="shared" si="7"/>
        <v>0.12678969969080492</v>
      </c>
      <c r="L73" s="11">
        <f t="shared" si="8"/>
        <v>12.678969969080493</v>
      </c>
      <c r="M73" s="11">
        <f t="shared" si="9"/>
        <v>0.41597670502232592</v>
      </c>
      <c r="N73" s="11">
        <f t="shared" si="10"/>
        <v>4.9917204602679108</v>
      </c>
      <c r="O73">
        <f t="shared" si="11"/>
        <v>66.682543370552864</v>
      </c>
    </row>
    <row r="74" spans="1:15">
      <c r="A74" s="1">
        <v>0.06</v>
      </c>
      <c r="B74" s="6">
        <f t="shared" si="0"/>
        <v>324.89821503301187</v>
      </c>
      <c r="C74" s="8">
        <f t="shared" si="12"/>
        <v>1.8497653146643056</v>
      </c>
      <c r="D74" s="6">
        <f t="shared" si="1"/>
        <v>20.650025119058128</v>
      </c>
      <c r="E74" s="12">
        <f t="shared" si="2"/>
        <v>0.12864437010799312</v>
      </c>
      <c r="F74" s="8">
        <f t="shared" si="3"/>
        <v>0.78278828726866478</v>
      </c>
      <c r="G74" s="6">
        <f t="shared" si="4"/>
        <v>5.0871224936482191</v>
      </c>
      <c r="H74" s="6">
        <f t="shared" si="5"/>
        <v>573.74933342078066</v>
      </c>
      <c r="I74" s="6">
        <f t="shared" si="6"/>
        <v>468.13051540375659</v>
      </c>
      <c r="J74" s="5"/>
      <c r="K74" s="11">
        <f t="shared" si="7"/>
        <v>0.12864437010799312</v>
      </c>
      <c r="L74" s="11">
        <f t="shared" si="8"/>
        <v>12.864437010799312</v>
      </c>
      <c r="M74" s="11">
        <f t="shared" si="9"/>
        <v>0.42206158171913755</v>
      </c>
      <c r="N74" s="11">
        <f t="shared" si="10"/>
        <v>5.0647389806296506</v>
      </c>
      <c r="O74">
        <f t="shared" si="11"/>
        <v>67.749428411610666</v>
      </c>
    </row>
    <row r="75" spans="1:15">
      <c r="A75" s="1">
        <v>6.0999999999999999E-2</v>
      </c>
      <c r="B75" s="6">
        <f t="shared" si="0"/>
        <v>324.32446569959109</v>
      </c>
      <c r="C75" s="8">
        <f t="shared" si="12"/>
        <v>1.8399551117799429</v>
      </c>
      <c r="D75" s="6">
        <f t="shared" si="1"/>
        <v>20.974636459424431</v>
      </c>
      <c r="E75" s="12">
        <f t="shared" si="2"/>
        <v>0.13048923032121526</v>
      </c>
      <c r="F75" s="8">
        <f t="shared" si="3"/>
        <v>0.78159488865514948</v>
      </c>
      <c r="G75" s="6">
        <f t="shared" si="4"/>
        <v>5.0614430993971995</v>
      </c>
      <c r="H75" s="6">
        <f t="shared" si="5"/>
        <v>570.85309191046349</v>
      </c>
      <c r="I75" s="6">
        <f t="shared" si="6"/>
        <v>466.47849159474896</v>
      </c>
      <c r="J75" s="5"/>
      <c r="K75" s="11">
        <f t="shared" si="7"/>
        <v>0.13048923032121526</v>
      </c>
      <c r="L75" s="11">
        <f t="shared" si="8"/>
        <v>13.048923032121525</v>
      </c>
      <c r="M75" s="11">
        <f t="shared" si="9"/>
        <v>0.42811427270739916</v>
      </c>
      <c r="N75" s="11">
        <f t="shared" si="10"/>
        <v>5.1373712724887897</v>
      </c>
      <c r="O75">
        <f t="shared" si="11"/>
        <v>68.814426281538047</v>
      </c>
    </row>
    <row r="76" spans="1:15">
      <c r="A76" s="1">
        <v>6.2E-2</v>
      </c>
      <c r="B76" s="6">
        <f t="shared" si="0"/>
        <v>323.75361260768062</v>
      </c>
      <c r="C76" s="8">
        <f t="shared" si="12"/>
        <v>1.8301449110475483</v>
      </c>
      <c r="D76" s="6">
        <f t="shared" si="1"/>
        <v>21.298675498578067</v>
      </c>
      <c r="E76" s="12">
        <f t="shared" si="2"/>
        <v>0.132324280332629</v>
      </c>
      <c r="F76" s="8">
        <f t="shared" si="3"/>
        <v>0.78040751422397581</v>
      </c>
      <c r="G76" s="6">
        <f t="shared" si="4"/>
        <v>5.0359790469599597</v>
      </c>
      <c r="H76" s="6">
        <f t="shared" si="5"/>
        <v>567.98113765139067</v>
      </c>
      <c r="I76" s="6">
        <f t="shared" si="6"/>
        <v>464.83770470738392</v>
      </c>
      <c r="J76" s="5"/>
      <c r="K76" s="11">
        <f t="shared" si="7"/>
        <v>0.132324280332629</v>
      </c>
      <c r="L76" s="11">
        <f t="shared" si="8"/>
        <v>13.232428033262899</v>
      </c>
      <c r="M76" s="11">
        <f t="shared" si="9"/>
        <v>0.43413477799418959</v>
      </c>
      <c r="N76" s="11">
        <f t="shared" si="10"/>
        <v>5.2096173359302753</v>
      </c>
      <c r="O76">
        <f t="shared" si="11"/>
        <v>69.877546522754869</v>
      </c>
    </row>
    <row r="77" spans="1:15">
      <c r="A77" s="1">
        <v>6.3E-2</v>
      </c>
      <c r="B77" s="6">
        <f t="shared" si="0"/>
        <v>323.18563147002925</v>
      </c>
      <c r="C77" s="8">
        <f t="shared" si="12"/>
        <v>1.8203347124556466</v>
      </c>
      <c r="D77" s="6">
        <f t="shared" si="1"/>
        <v>21.622145120616921</v>
      </c>
      <c r="E77" s="12">
        <f t="shared" si="2"/>
        <v>0.13414952014438059</v>
      </c>
      <c r="F77" s="8">
        <f t="shared" si="3"/>
        <v>0.77922611345766091</v>
      </c>
      <c r="G77" s="6">
        <f t="shared" si="4"/>
        <v>5.0107278152173738</v>
      </c>
      <c r="H77" s="6">
        <f t="shared" si="5"/>
        <v>565.1331863000222</v>
      </c>
      <c r="I77" s="6">
        <f t="shared" si="6"/>
        <v>463.20804113264182</v>
      </c>
      <c r="J77" s="5"/>
      <c r="K77" s="11">
        <f t="shared" si="7"/>
        <v>0.13414952014438059</v>
      </c>
      <c r="L77" s="11">
        <f t="shared" si="8"/>
        <v>13.414952014438059</v>
      </c>
      <c r="M77" s="11">
        <f t="shared" si="9"/>
        <v>0.44012309758655049</v>
      </c>
      <c r="N77" s="11">
        <f t="shared" si="10"/>
        <v>5.2814771710386061</v>
      </c>
      <c r="O77">
        <f t="shared" si="11"/>
        <v>70.938798597524823</v>
      </c>
    </row>
    <row r="78" spans="1:15">
      <c r="A78" s="1">
        <v>6.4000000000000001E-2</v>
      </c>
      <c r="B78" s="6">
        <f t="shared" si="0"/>
        <v>322.62049828372921</v>
      </c>
      <c r="C78" s="8">
        <f t="shared" si="12"/>
        <v>1.810524515992765</v>
      </c>
      <c r="D78" s="6">
        <f t="shared" si="1"/>
        <v>21.9450481854938</v>
      </c>
      <c r="E78" s="12">
        <f t="shared" si="2"/>
        <v>0.13596494975860479</v>
      </c>
      <c r="F78" s="8">
        <f t="shared" si="3"/>
        <v>0.77805063643015682</v>
      </c>
      <c r="G78" s="6">
        <f t="shared" si="4"/>
        <v>4.9856869208921051</v>
      </c>
      <c r="H78" s="6">
        <f t="shared" si="5"/>
        <v>562.30895778079116</v>
      </c>
      <c r="I78" s="6">
        <f t="shared" si="6"/>
        <v>461.58938878522974</v>
      </c>
      <c r="J78" s="5"/>
      <c r="K78" s="11">
        <f t="shared" si="7"/>
        <v>0.13596494975860479</v>
      </c>
      <c r="L78" s="11">
        <f t="shared" si="8"/>
        <v>13.596494975860479</v>
      </c>
      <c r="M78" s="11">
        <f t="shared" si="9"/>
        <v>0.44607923149148548</v>
      </c>
      <c r="N78" s="11">
        <f t="shared" si="10"/>
        <v>5.352950777897826</v>
      </c>
      <c r="O78">
        <f t="shared" si="11"/>
        <v>71.998191888895477</v>
      </c>
    </row>
    <row r="79" spans="1:15">
      <c r="A79" s="1">
        <v>6.5000000000000002E-2</v>
      </c>
      <c r="B79" s="6">
        <f t="shared" ref="B79:B142" si="13">B78-(H78*(A79-A78))</f>
        <v>322.05818932594843</v>
      </c>
      <c r="C79" s="8">
        <f t="shared" si="12"/>
        <v>1.8007143216474284</v>
      </c>
      <c r="D79" s="6">
        <f t="shared" ref="D79:D142" si="14">(B78+B79)/2*(A79-A78)+D78</f>
        <v>22.267387529298638</v>
      </c>
      <c r="E79" s="12">
        <f t="shared" ref="E79:E142" si="15">(C78+C79)/2*(A79-A78)+E78</f>
        <v>0.13777056917742489</v>
      </c>
      <c r="F79" s="8">
        <f t="shared" ref="F79:F142" si="16">0.107+(2.08*10^-3)*(B79)</f>
        <v>0.7768810337979728</v>
      </c>
      <c r="G79" s="6">
        <f t="shared" ref="G79:G142" si="17">F79*(1/2)*$G$10*(B79)^2*(3.14159/4*($G$5*0.0254)^2)</f>
        <v>4.9608539178563928</v>
      </c>
      <c r="H79" s="6">
        <f t="shared" ref="H79:H110" si="18">G79/((4/3*3.14159*($G$5*0.0254/2)^3)*$G$6)</f>
        <v>559.50817620803252</v>
      </c>
      <c r="I79" s="6">
        <f t="shared" ref="I79:I142" si="19">1/2*($G$6*4/3*3.14259*($G$5*0.0254/2)^3)*(SQRT(B79^2+C79^2))^2</f>
        <v>459.98163707814007</v>
      </c>
      <c r="J79" s="5"/>
      <c r="K79" s="11">
        <f t="shared" ref="K79:K142" si="20">E79</f>
        <v>0.13777056917742489</v>
      </c>
      <c r="L79" s="11">
        <f t="shared" ref="L79:L142" si="21">K79*100</f>
        <v>13.777056917742488</v>
      </c>
      <c r="M79" s="11">
        <f t="shared" ref="M79:M142" si="22">N79/12</f>
        <v>0.45200317971596088</v>
      </c>
      <c r="N79" s="11">
        <f t="shared" ref="N79:N142" si="23">L79/2.54</f>
        <v>5.4240381565915303</v>
      </c>
      <c r="O79">
        <f t="shared" ref="O79:O142" si="24">D79*3.28084</f>
        <v>73.055735701624144</v>
      </c>
    </row>
    <row r="80" spans="1:15">
      <c r="A80" s="1">
        <v>6.6000000000000003E-2</v>
      </c>
      <c r="B80" s="6">
        <f t="shared" si="13"/>
        <v>321.49868114974038</v>
      </c>
      <c r="C80" s="8">
        <f t="shared" ref="C80:C143" si="25">IF(C79&gt;0,$L$9*(($L$8-$L$9*TAN(A80*$G$9/$L$9))/(($L$9+$L$8*TAN(A80*$G$9/$L$9)))),-SQRT(2*$L$5*$G$9/$G$10/(3.14159/4*($G$5*0.0254)^2)/0.485)*TANH(((A80-$O$7)*SQRT($G$9*$G$10*0.485*(3.14159/4*($G$5*0.0254)^2)/2/$L$5))))</f>
        <v>1.7909041294081627</v>
      </c>
      <c r="D80" s="6">
        <f t="shared" si="14"/>
        <v>22.589165964536484</v>
      </c>
      <c r="E80" s="12">
        <f t="shared" si="15"/>
        <v>0.13956637840295269</v>
      </c>
      <c r="F80" s="8">
        <f t="shared" si="16"/>
        <v>0.77571725679146009</v>
      </c>
      <c r="G80" s="6">
        <f t="shared" si="17"/>
        <v>4.9362263964547521</v>
      </c>
      <c r="H80" s="6">
        <f t="shared" si="18"/>
        <v>556.73056980959404</v>
      </c>
      <c r="I80" s="6">
        <f t="shared" si="19"/>
        <v>458.38467689771522</v>
      </c>
      <c r="J80" s="5"/>
      <c r="K80" s="11">
        <f t="shared" si="20"/>
        <v>0.13956637840295269</v>
      </c>
      <c r="L80" s="11">
        <f t="shared" si="21"/>
        <v>13.956637840295269</v>
      </c>
      <c r="M80" s="11">
        <f t="shared" si="22"/>
        <v>0.45789494226690514</v>
      </c>
      <c r="N80" s="11">
        <f t="shared" si="23"/>
        <v>5.4947393072028614</v>
      </c>
      <c r="O80">
        <f t="shared" si="24"/>
        <v>74.111439263089878</v>
      </c>
    </row>
    <row r="81" spans="1:15">
      <c r="A81" s="1">
        <v>6.7000000000000004E-2</v>
      </c>
      <c r="B81" s="6">
        <f t="shared" si="13"/>
        <v>320.94195057993079</v>
      </c>
      <c r="C81" s="8">
        <f t="shared" si="25"/>
        <v>1.7810939392634939</v>
      </c>
      <c r="D81" s="6">
        <f t="shared" si="14"/>
        <v>22.910386280401319</v>
      </c>
      <c r="E81" s="12">
        <f t="shared" si="15"/>
        <v>0.14135237743728851</v>
      </c>
      <c r="F81" s="8">
        <f t="shared" si="16"/>
        <v>0.77455925720625607</v>
      </c>
      <c r="G81" s="6">
        <f t="shared" si="17"/>
        <v>4.9118019828412427</v>
      </c>
      <c r="H81" s="6">
        <f t="shared" si="18"/>
        <v>553.97587085209079</v>
      </c>
      <c r="I81" s="6">
        <f t="shared" si="19"/>
        <v>456.79840057921149</v>
      </c>
      <c r="J81" s="5"/>
      <c r="K81" s="11">
        <f t="shared" si="20"/>
        <v>0.14135237743728851</v>
      </c>
      <c r="L81" s="11">
        <f t="shared" si="21"/>
        <v>14.135237743728851</v>
      </c>
      <c r="M81" s="11">
        <f t="shared" si="22"/>
        <v>0.46375451915120897</v>
      </c>
      <c r="N81" s="11">
        <f t="shared" si="23"/>
        <v>5.5650542298145078</v>
      </c>
      <c r="O81">
        <f t="shared" si="24"/>
        <v>75.165311724191866</v>
      </c>
    </row>
    <row r="82" spans="1:15">
      <c r="A82" s="1">
        <v>6.8000000000000005E-2</v>
      </c>
      <c r="B82" s="6">
        <f t="shared" si="13"/>
        <v>320.38797470907872</v>
      </c>
      <c r="C82" s="8">
        <f t="shared" si="25"/>
        <v>1.7712837512019475</v>
      </c>
      <c r="D82" s="6">
        <f t="shared" si="14"/>
        <v>23.231051243045822</v>
      </c>
      <c r="E82" s="12">
        <f t="shared" si="15"/>
        <v>0.14312856628252124</v>
      </c>
      <c r="F82" s="8">
        <f t="shared" si="16"/>
        <v>0.77340698739488378</v>
      </c>
      <c r="G82" s="6">
        <f t="shared" si="17"/>
        <v>4.8875783383309068</v>
      </c>
      <c r="H82" s="6">
        <f t="shared" si="18"/>
        <v>551.24381556775654</v>
      </c>
      <c r="I82" s="6">
        <f t="shared" si="19"/>
        <v>455.22270188284432</v>
      </c>
      <c r="J82" s="5"/>
      <c r="K82" s="11">
        <f t="shared" si="20"/>
        <v>0.14312856628252124</v>
      </c>
      <c r="L82" s="11">
        <f t="shared" si="21"/>
        <v>14.312856628252124</v>
      </c>
      <c r="M82" s="11">
        <f t="shared" si="22"/>
        <v>0.46958191037572589</v>
      </c>
      <c r="N82" s="11">
        <f t="shared" si="23"/>
        <v>5.6349829245087104</v>
      </c>
      <c r="O82">
        <f t="shared" si="24"/>
        <v>76.217362160234458</v>
      </c>
    </row>
    <row r="83" spans="1:15">
      <c r="A83" s="1">
        <v>6.9000000000000006E-2</v>
      </c>
      <c r="B83" s="6">
        <f t="shared" si="13"/>
        <v>319.83673089351095</v>
      </c>
      <c r="C83" s="8">
        <f t="shared" si="25"/>
        <v>1.7614735652120495</v>
      </c>
      <c r="D83" s="6">
        <f t="shared" si="14"/>
        <v>23.551163595847118</v>
      </c>
      <c r="E83" s="12">
        <f t="shared" si="15"/>
        <v>0.14489494494072824</v>
      </c>
      <c r="F83" s="8">
        <f t="shared" si="16"/>
        <v>0.77226040025850284</v>
      </c>
      <c r="G83" s="6">
        <f t="shared" si="17"/>
        <v>4.8635531587650656</v>
      </c>
      <c r="H83" s="6">
        <f t="shared" si="18"/>
        <v>548.53414408285971</v>
      </c>
      <c r="I83" s="6">
        <f t="shared" si="19"/>
        <v>453.65747597030906</v>
      </c>
      <c r="J83" s="5"/>
      <c r="K83" s="11">
        <f t="shared" si="20"/>
        <v>0.14489494494072824</v>
      </c>
      <c r="L83" s="11">
        <f t="shared" si="21"/>
        <v>14.489494494072824</v>
      </c>
      <c r="M83" s="11">
        <f t="shared" si="22"/>
        <v>0.47537711594727111</v>
      </c>
      <c r="N83" s="11">
        <f t="shared" si="23"/>
        <v>5.7045253913672536</v>
      </c>
      <c r="O83">
        <f t="shared" si="24"/>
        <v>77.267599571799053</v>
      </c>
    </row>
    <row r="84" spans="1:15">
      <c r="A84" s="1">
        <v>7.0000000000000007E-2</v>
      </c>
      <c r="B84" s="6">
        <f t="shared" si="13"/>
        <v>319.2881967494281</v>
      </c>
      <c r="C84" s="8">
        <f t="shared" si="25"/>
        <v>1.7516633812823255</v>
      </c>
      <c r="D84" s="6">
        <f t="shared" si="14"/>
        <v>23.870726059668588</v>
      </c>
      <c r="E84" s="12">
        <f t="shared" si="15"/>
        <v>0.14665151341397542</v>
      </c>
      <c r="F84" s="8">
        <f t="shared" si="16"/>
        <v>0.77111944923881048</v>
      </c>
      <c r="G84" s="6">
        <f t="shared" si="17"/>
        <v>4.8397241738901062</v>
      </c>
      <c r="H84" s="6">
        <f t="shared" si="18"/>
        <v>545.84660034763954</v>
      </c>
      <c r="I84" s="6">
        <f t="shared" si="19"/>
        <v>452.10261938176404</v>
      </c>
      <c r="J84" s="5"/>
      <c r="K84" s="11">
        <f t="shared" si="20"/>
        <v>0.14665151341397542</v>
      </c>
      <c r="L84" s="11">
        <f t="shared" si="21"/>
        <v>14.665151341397543</v>
      </c>
      <c r="M84" s="11">
        <f t="shared" si="22"/>
        <v>0.48114013587262278</v>
      </c>
      <c r="N84" s="11">
        <f t="shared" si="23"/>
        <v>5.7736816304714731</v>
      </c>
      <c r="O84">
        <f t="shared" si="24"/>
        <v>78.316032885603093</v>
      </c>
    </row>
    <row r="85" spans="1:15">
      <c r="A85" s="1">
        <v>7.0999999999999994E-2</v>
      </c>
      <c r="B85" s="6">
        <f t="shared" si="13"/>
        <v>318.74235014908044</v>
      </c>
      <c r="C85" s="8">
        <f t="shared" si="25"/>
        <v>1.7418531994013018</v>
      </c>
      <c r="D85" s="6">
        <f t="shared" si="14"/>
        <v>24.189741333117837</v>
      </c>
      <c r="E85" s="12">
        <f t="shared" si="15"/>
        <v>0.14839827170431721</v>
      </c>
      <c r="F85" s="8">
        <f t="shared" si="16"/>
        <v>0.76998408831008736</v>
      </c>
      <c r="G85" s="6">
        <f t="shared" si="17"/>
        <v>4.8160891467494427</v>
      </c>
      <c r="H85" s="6">
        <f t="shared" si="18"/>
        <v>543.18093206772892</v>
      </c>
      <c r="I85" s="6">
        <f t="shared" si="19"/>
        <v>450.55803001326541</v>
      </c>
      <c r="J85" s="5"/>
      <c r="K85" s="11">
        <f t="shared" si="20"/>
        <v>0.14839827170431721</v>
      </c>
      <c r="L85" s="11">
        <f t="shared" si="21"/>
        <v>14.839827170431722</v>
      </c>
      <c r="M85" s="11">
        <f t="shared" si="22"/>
        <v>0.48687097015852104</v>
      </c>
      <c r="N85" s="11">
        <f t="shared" si="23"/>
        <v>5.8424516419022527</v>
      </c>
      <c r="O85">
        <f t="shared" si="24"/>
        <v>79.362670955346317</v>
      </c>
    </row>
    <row r="86" spans="1:15">
      <c r="A86" s="1">
        <v>7.1999999999999995E-2</v>
      </c>
      <c r="B86" s="6">
        <f t="shared" si="13"/>
        <v>318.1991692170127</v>
      </c>
      <c r="C86" s="8">
        <f t="shared" si="25"/>
        <v>1.7320430195575041</v>
      </c>
      <c r="D86" s="6">
        <f t="shared" si="14"/>
        <v>24.508212092800886</v>
      </c>
      <c r="E86" s="12">
        <f t="shared" si="15"/>
        <v>0.15013521981379663</v>
      </c>
      <c r="F86" s="8">
        <f t="shared" si="16"/>
        <v>0.76885427197138645</v>
      </c>
      <c r="G86" s="6">
        <f t="shared" si="17"/>
        <v>4.7926458730883317</v>
      </c>
      <c r="H86" s="6">
        <f t="shared" si="18"/>
        <v>540.53689063702666</v>
      </c>
      <c r="I86" s="6">
        <f t="shared" si="19"/>
        <v>449.02360709464295</v>
      </c>
      <c r="J86" s="5"/>
      <c r="K86" s="11">
        <f t="shared" si="20"/>
        <v>0.15013521981379663</v>
      </c>
      <c r="L86" s="11">
        <f t="shared" si="21"/>
        <v>15.013521981379663</v>
      </c>
      <c r="M86" s="11">
        <f t="shared" si="22"/>
        <v>0.49256961881166866</v>
      </c>
      <c r="N86" s="11">
        <f t="shared" si="23"/>
        <v>5.9108354257400242</v>
      </c>
      <c r="O86">
        <f t="shared" si="24"/>
        <v>80.407522562544855</v>
      </c>
    </row>
    <row r="87" spans="1:15">
      <c r="A87" s="1">
        <v>7.2999999999999898E-2</v>
      </c>
      <c r="B87" s="6">
        <f t="shared" si="13"/>
        <v>317.65863232637571</v>
      </c>
      <c r="C87" s="8">
        <f t="shared" si="25"/>
        <v>1.7222328417394588</v>
      </c>
      <c r="D87" s="6">
        <f t="shared" si="14"/>
        <v>24.826140993572547</v>
      </c>
      <c r="E87" s="12">
        <f t="shared" si="15"/>
        <v>0.15186235774444495</v>
      </c>
      <c r="F87" s="8">
        <f t="shared" si="16"/>
        <v>0.76772995523886156</v>
      </c>
      <c r="G87" s="6">
        <f t="shared" si="17"/>
        <v>4.7693921807712183</v>
      </c>
      <c r="H87" s="6">
        <f t="shared" si="18"/>
        <v>537.91423107198284</v>
      </c>
      <c r="I87" s="6">
        <f t="shared" si="19"/>
        <v>447.49925116780969</v>
      </c>
      <c r="J87" s="5"/>
      <c r="K87" s="11">
        <f t="shared" si="20"/>
        <v>0.15186235774444495</v>
      </c>
      <c r="L87" s="11">
        <f t="shared" si="21"/>
        <v>15.186235774444496</v>
      </c>
      <c r="M87" s="11">
        <f t="shared" si="22"/>
        <v>0.49823608183873019</v>
      </c>
      <c r="N87" s="11">
        <f t="shared" si="23"/>
        <v>5.9788329820647625</v>
      </c>
      <c r="O87">
        <f t="shared" si="24"/>
        <v>81.450596417352557</v>
      </c>
    </row>
    <row r="88" spans="1:15">
      <c r="A88" s="1">
        <v>7.3999999999999899E-2</v>
      </c>
      <c r="B88" s="6">
        <f t="shared" si="13"/>
        <v>317.12071809530374</v>
      </c>
      <c r="C88" s="8">
        <f t="shared" si="25"/>
        <v>1.7124226659356903</v>
      </c>
      <c r="D88" s="6">
        <f t="shared" si="14"/>
        <v>25.143530668783388</v>
      </c>
      <c r="E88" s="12">
        <f t="shared" si="15"/>
        <v>0.15357968549828252</v>
      </c>
      <c r="F88" s="8">
        <f t="shared" si="16"/>
        <v>0.76661109363823188</v>
      </c>
      <c r="G88" s="6">
        <f t="shared" si="17"/>
        <v>4.7463259292113102</v>
      </c>
      <c r="H88" s="6">
        <f t="shared" si="18"/>
        <v>535.31271194726401</v>
      </c>
      <c r="I88" s="6">
        <f t="shared" si="19"/>
        <v>445.98486406549</v>
      </c>
      <c r="J88" s="5"/>
      <c r="K88" s="11">
        <f t="shared" si="20"/>
        <v>0.15357968549828252</v>
      </c>
      <c r="L88" s="11">
        <f t="shared" si="21"/>
        <v>15.357968549828252</v>
      </c>
      <c r="M88" s="11">
        <f t="shared" si="22"/>
        <v>0.50387035924633372</v>
      </c>
      <c r="N88" s="11">
        <f t="shared" si="23"/>
        <v>6.0464443109560042</v>
      </c>
      <c r="O88">
        <f t="shared" si="24"/>
        <v>82.491901159371295</v>
      </c>
    </row>
    <row r="89" spans="1:15">
      <c r="A89" s="1">
        <v>7.4999999999999997E-2</v>
      </c>
      <c r="B89" s="6">
        <f t="shared" si="13"/>
        <v>316.58540538335643</v>
      </c>
      <c r="C89" s="8">
        <f t="shared" si="25"/>
        <v>1.7026124921347243</v>
      </c>
      <c r="D89" s="6">
        <f t="shared" si="14"/>
        <v>25.46038373052275</v>
      </c>
      <c r="E89" s="12">
        <f t="shared" si="15"/>
        <v>0.15528720307731789</v>
      </c>
      <c r="F89" s="8">
        <f t="shared" si="16"/>
        <v>0.76549764319738145</v>
      </c>
      <c r="G89" s="6">
        <f t="shared" si="17"/>
        <v>4.7234450088121109</v>
      </c>
      <c r="H89" s="6">
        <f t="shared" si="18"/>
        <v>532.73209533276611</v>
      </c>
      <c r="I89" s="6">
        <f t="shared" si="19"/>
        <v>444.48034889036359</v>
      </c>
      <c r="J89" s="5"/>
      <c r="K89" s="11">
        <f t="shared" si="20"/>
        <v>0.15528720307731789</v>
      </c>
      <c r="L89" s="11">
        <f t="shared" si="21"/>
        <v>15.528720307731788</v>
      </c>
      <c r="M89" s="11">
        <f t="shared" si="22"/>
        <v>0.5094724510410692</v>
      </c>
      <c r="N89" s="11">
        <f t="shared" si="23"/>
        <v>6.1136694124928299</v>
      </c>
      <c r="O89">
        <f t="shared" si="24"/>
        <v>83.531445358448252</v>
      </c>
    </row>
    <row r="90" spans="1:15">
      <c r="A90" s="1">
        <v>7.5999999999999901E-2</v>
      </c>
      <c r="B90" s="6">
        <f t="shared" si="13"/>
        <v>316.0526732880237</v>
      </c>
      <c r="C90" s="8">
        <f t="shared" si="25"/>
        <v>1.6928023203250895</v>
      </c>
      <c r="D90" s="6">
        <f t="shared" si="14"/>
        <v>25.77670276985841</v>
      </c>
      <c r="E90" s="12">
        <f t="shared" si="15"/>
        <v>0.15698491048354762</v>
      </c>
      <c r="F90" s="8">
        <f t="shared" si="16"/>
        <v>0.76438956043908934</v>
      </c>
      <c r="G90" s="6">
        <f t="shared" si="17"/>
        <v>4.700747340420584</v>
      </c>
      <c r="H90" s="6">
        <f t="shared" si="18"/>
        <v>530.1721467319403</v>
      </c>
      <c r="I90" s="6">
        <f t="shared" si="19"/>
        <v>442.98560999461012</v>
      </c>
      <c r="J90" s="5"/>
      <c r="K90" s="11">
        <f t="shared" si="20"/>
        <v>0.15698491048354762</v>
      </c>
      <c r="L90" s="11">
        <f t="shared" si="21"/>
        <v>15.698491048354763</v>
      </c>
      <c r="M90" s="11">
        <f t="shared" si="22"/>
        <v>0.51504235722948699</v>
      </c>
      <c r="N90" s="11">
        <f t="shared" si="23"/>
        <v>6.1805082867538434</v>
      </c>
      <c r="O90">
        <f t="shared" si="24"/>
        <v>84.569237515462262</v>
      </c>
    </row>
    <row r="91" spans="1:15">
      <c r="A91" s="1">
        <v>7.6999999999999902E-2</v>
      </c>
      <c r="B91" s="6">
        <f t="shared" si="13"/>
        <v>315.52250114129174</v>
      </c>
      <c r="C91" s="8">
        <f t="shared" si="25"/>
        <v>1.6829921504953087</v>
      </c>
      <c r="D91" s="6">
        <f t="shared" si="14"/>
        <v>26.092490357073068</v>
      </c>
      <c r="E91" s="12">
        <f t="shared" si="15"/>
        <v>0.15867280771895784</v>
      </c>
      <c r="F91" s="8">
        <f t="shared" si="16"/>
        <v>0.76328680237388691</v>
      </c>
      <c r="G91" s="6">
        <f t="shared" si="17"/>
        <v>4.6782308747916881</v>
      </c>
      <c r="H91" s="6">
        <f t="shared" si="18"/>
        <v>527.63263502140035</v>
      </c>
      <c r="I91" s="6">
        <f t="shared" si="19"/>
        <v>441.50055295984851</v>
      </c>
      <c r="J91" s="5"/>
      <c r="K91" s="11">
        <f t="shared" si="20"/>
        <v>0.15867280771895784</v>
      </c>
      <c r="L91" s="11">
        <f t="shared" si="21"/>
        <v>15.867280771895784</v>
      </c>
      <c r="M91" s="11">
        <f t="shared" si="22"/>
        <v>0.52058007781810312</v>
      </c>
      <c r="N91" s="11">
        <f t="shared" si="23"/>
        <v>6.2469609338172374</v>
      </c>
      <c r="O91">
        <f t="shared" si="24"/>
        <v>85.605286063099598</v>
      </c>
    </row>
    <row r="92" spans="1:15">
      <c r="A92" s="1">
        <v>7.7999999999999903E-2</v>
      </c>
      <c r="B92" s="6">
        <f t="shared" si="13"/>
        <v>314.99486850627034</v>
      </c>
      <c r="C92" s="8">
        <f t="shared" si="25"/>
        <v>1.6731819826339092</v>
      </c>
      <c r="D92" s="6">
        <f t="shared" si="14"/>
        <v>26.407749041896849</v>
      </c>
      <c r="E92" s="12">
        <f t="shared" si="15"/>
        <v>0.16035089478552245</v>
      </c>
      <c r="F92" s="8">
        <f t="shared" si="16"/>
        <v>0.76218932649304239</v>
      </c>
      <c r="G92" s="6">
        <f t="shared" si="17"/>
        <v>4.6558935920640261</v>
      </c>
      <c r="H92" s="6">
        <f t="shared" si="18"/>
        <v>525.11333239178407</v>
      </c>
      <c r="I92" s="6">
        <f t="shared" si="19"/>
        <v>440.02508457746097</v>
      </c>
      <c r="J92" s="5"/>
      <c r="K92" s="11">
        <f t="shared" si="20"/>
        <v>0.16035089478552245</v>
      </c>
      <c r="L92" s="11">
        <f t="shared" si="21"/>
        <v>16.035089478552244</v>
      </c>
      <c r="M92" s="11">
        <f t="shared" si="22"/>
        <v>0.52608561281339383</v>
      </c>
      <c r="N92" s="11">
        <f t="shared" si="23"/>
        <v>6.3130273537607255</v>
      </c>
      <c r="O92">
        <f t="shared" si="24"/>
        <v>86.639599366616864</v>
      </c>
    </row>
    <row r="93" spans="1:15">
      <c r="A93" s="1">
        <v>7.8999999999999904E-2</v>
      </c>
      <c r="B93" s="6">
        <f t="shared" si="13"/>
        <v>314.46975517387853</v>
      </c>
      <c r="C93" s="8">
        <f t="shared" si="25"/>
        <v>1.6633718167294171</v>
      </c>
      <c r="D93" s="6">
        <f t="shared" si="14"/>
        <v>26.722481353736924</v>
      </c>
      <c r="E93" s="12">
        <f t="shared" si="15"/>
        <v>0.16201917168520411</v>
      </c>
      <c r="F93" s="8">
        <f t="shared" si="16"/>
        <v>0.76109709076166743</v>
      </c>
      <c r="G93" s="6">
        <f t="shared" si="17"/>
        <v>4.6337335012463114</v>
      </c>
      <c r="H93" s="6">
        <f t="shared" si="18"/>
        <v>522.61401428983493</v>
      </c>
      <c r="I93" s="6">
        <f t="shared" si="19"/>
        <v>438.55911282929492</v>
      </c>
      <c r="J93" s="5"/>
      <c r="K93" s="11">
        <f t="shared" si="20"/>
        <v>0.16201917168520411</v>
      </c>
      <c r="L93" s="11">
        <f t="shared" si="21"/>
        <v>16.20191716852041</v>
      </c>
      <c r="M93" s="11">
        <f t="shared" si="22"/>
        <v>0.53155896222179821</v>
      </c>
      <c r="N93" s="11">
        <f t="shared" si="23"/>
        <v>6.3787075466615786</v>
      </c>
      <c r="O93">
        <f t="shared" si="24"/>
        <v>87.672185724594257</v>
      </c>
    </row>
    <row r="94" spans="1:15">
      <c r="A94" s="1">
        <v>7.9999999999999905E-2</v>
      </c>
      <c r="B94" s="6">
        <f t="shared" si="13"/>
        <v>313.94714115958868</v>
      </c>
      <c r="C94" s="8">
        <f t="shared" si="25"/>
        <v>1.6535616527703574</v>
      </c>
      <c r="D94" s="6">
        <f t="shared" si="14"/>
        <v>27.036689801903659</v>
      </c>
      <c r="E94" s="12">
        <f t="shared" si="15"/>
        <v>0.163677638419954</v>
      </c>
      <c r="F94" s="8">
        <f t="shared" si="16"/>
        <v>0.76001005361194451</v>
      </c>
      <c r="G94" s="6">
        <f t="shared" si="17"/>
        <v>4.6117486397144241</v>
      </c>
      <c r="H94" s="6">
        <f t="shared" si="18"/>
        <v>520.13445936167705</v>
      </c>
      <c r="I94" s="6">
        <f t="shared" si="19"/>
        <v>437.102546868731</v>
      </c>
      <c r="J94" s="5"/>
      <c r="K94" s="11">
        <f t="shared" si="20"/>
        <v>0.163677638419954</v>
      </c>
      <c r="L94" s="11">
        <f t="shared" si="21"/>
        <v>16.367763841995401</v>
      </c>
      <c r="M94" s="11">
        <f t="shared" si="22"/>
        <v>0.53700012604971792</v>
      </c>
      <c r="N94" s="11">
        <f t="shared" si="23"/>
        <v>6.444001512596615</v>
      </c>
      <c r="O94">
        <f t="shared" si="24"/>
        <v>88.703053369677605</v>
      </c>
    </row>
    <row r="95" spans="1:15">
      <c r="A95" s="1">
        <v>8.0999999999999905E-2</v>
      </c>
      <c r="B95" s="6">
        <f t="shared" si="13"/>
        <v>313.42700670022703</v>
      </c>
      <c r="C95" s="8">
        <f t="shared" si="25"/>
        <v>1.6437514907452568</v>
      </c>
      <c r="D95" s="6">
        <f t="shared" si="14"/>
        <v>27.350376875833568</v>
      </c>
      <c r="E95" s="12">
        <f t="shared" si="15"/>
        <v>0.16532629499171181</v>
      </c>
      <c r="F95" s="8">
        <f t="shared" si="16"/>
        <v>0.75892817393647227</v>
      </c>
      <c r="G95" s="6">
        <f t="shared" si="17"/>
        <v>4.5899370727187865</v>
      </c>
      <c r="H95" s="6">
        <f t="shared" si="18"/>
        <v>517.6744493972551</v>
      </c>
      <c r="I95" s="6">
        <f t="shared" si="19"/>
        <v>435.6552970021134</v>
      </c>
      <c r="J95" s="5"/>
      <c r="K95" s="11">
        <f t="shared" si="20"/>
        <v>0.16532629499171181</v>
      </c>
      <c r="L95" s="11">
        <f t="shared" si="21"/>
        <v>16.532629499171179</v>
      </c>
      <c r="M95" s="11">
        <f t="shared" si="22"/>
        <v>0.5424091043035163</v>
      </c>
      <c r="N95" s="11">
        <f t="shared" si="23"/>
        <v>6.508909251642196</v>
      </c>
      <c r="O95">
        <f t="shared" si="24"/>
        <v>89.732210469309805</v>
      </c>
    </row>
    <row r="96" spans="1:15">
      <c r="A96" s="1">
        <v>8.1999999999999906E-2</v>
      </c>
      <c r="B96" s="6">
        <f t="shared" si="13"/>
        <v>312.90933225082978</v>
      </c>
      <c r="C96" s="8">
        <f t="shared" si="25"/>
        <v>1.6339413306426407</v>
      </c>
      <c r="D96" s="6">
        <f t="shared" si="14"/>
        <v>27.663545045309096</v>
      </c>
      <c r="E96" s="12">
        <f t="shared" si="15"/>
        <v>0.16696514140240576</v>
      </c>
      <c r="F96" s="8">
        <f t="shared" si="16"/>
        <v>0.75785141108172605</v>
      </c>
      <c r="G96" s="6">
        <f t="shared" si="17"/>
        <v>4.5682968929018122</v>
      </c>
      <c r="H96" s="6">
        <f t="shared" si="18"/>
        <v>515.23376927590994</v>
      </c>
      <c r="I96" s="6">
        <f t="shared" si="19"/>
        <v>434.21727467052921</v>
      </c>
      <c r="J96" s="5"/>
      <c r="K96" s="11">
        <f t="shared" si="20"/>
        <v>0.16696514140240576</v>
      </c>
      <c r="L96" s="11">
        <f t="shared" si="21"/>
        <v>16.696514140240577</v>
      </c>
      <c r="M96" s="11">
        <f t="shared" si="22"/>
        <v>0.54778589698952029</v>
      </c>
      <c r="N96" s="11">
        <f t="shared" si="23"/>
        <v>6.5734307638742431</v>
      </c>
      <c r="O96">
        <f t="shared" si="24"/>
        <v>90.759665126451893</v>
      </c>
    </row>
    <row r="97" spans="1:15">
      <c r="A97" s="1">
        <v>8.2999999999999893E-2</v>
      </c>
      <c r="B97" s="6">
        <f t="shared" si="13"/>
        <v>312.3940984815539</v>
      </c>
      <c r="C97" s="8">
        <f t="shared" si="25"/>
        <v>1.6241311724510357</v>
      </c>
      <c r="D97" s="6">
        <f t="shared" si="14"/>
        <v>27.976196760675283</v>
      </c>
      <c r="E97" s="12">
        <f t="shared" si="15"/>
        <v>0.16859417765395257</v>
      </c>
      <c r="F97" s="8">
        <f t="shared" si="16"/>
        <v>0.75677972484163214</v>
      </c>
      <c r="G97" s="6">
        <f t="shared" si="17"/>
        <v>4.5468262198252241</v>
      </c>
      <c r="H97" s="6">
        <f t="shared" si="18"/>
        <v>512.81220691306748</v>
      </c>
      <c r="I97" s="6">
        <f t="shared" si="19"/>
        <v>432.78839243193551</v>
      </c>
      <c r="J97" s="5"/>
      <c r="K97" s="11">
        <f t="shared" si="20"/>
        <v>0.16859417765395257</v>
      </c>
      <c r="L97" s="11">
        <f t="shared" si="21"/>
        <v>16.859417765395257</v>
      </c>
      <c r="M97" s="11">
        <f t="shared" si="22"/>
        <v>0.55313050411401765</v>
      </c>
      <c r="N97" s="11">
        <f t="shared" si="23"/>
        <v>6.6375660493682114</v>
      </c>
      <c r="O97">
        <f t="shared" si="24"/>
        <v>91.785425380293887</v>
      </c>
    </row>
    <row r="98" spans="1:15">
      <c r="A98" s="1">
        <v>8.3999999999999894E-2</v>
      </c>
      <c r="B98" s="6">
        <f t="shared" si="13"/>
        <v>311.88128627464084</v>
      </c>
      <c r="C98" s="8">
        <f t="shared" si="25"/>
        <v>1.6143210161589674</v>
      </c>
      <c r="D98" s="6">
        <f t="shared" si="14"/>
        <v>28.28833445305338</v>
      </c>
      <c r="E98" s="12">
        <f t="shared" si="15"/>
        <v>0.17021340374825758</v>
      </c>
      <c r="F98" s="8">
        <f t="shared" si="16"/>
        <v>0.75571307545125299</v>
      </c>
      <c r="G98" s="6">
        <f t="shared" si="17"/>
        <v>4.5255231995069565</v>
      </c>
      <c r="H98" s="6">
        <f t="shared" si="18"/>
        <v>510.40955320800794</v>
      </c>
      <c r="I98" s="6">
        <f t="shared" si="19"/>
        <v>431.36856394362059</v>
      </c>
      <c r="J98" s="5"/>
      <c r="K98" s="11">
        <f t="shared" si="20"/>
        <v>0.17021340374825758</v>
      </c>
      <c r="L98" s="11">
        <f t="shared" si="21"/>
        <v>17.021340374825758</v>
      </c>
      <c r="M98" s="11">
        <f t="shared" si="22"/>
        <v>0.55844292568325982</v>
      </c>
      <c r="N98" s="11">
        <f t="shared" si="23"/>
        <v>6.7013151081991174</v>
      </c>
      <c r="O98">
        <f t="shared" si="24"/>
        <v>92.80949920695565</v>
      </c>
    </row>
    <row r="99" spans="1:15">
      <c r="A99" s="1">
        <v>8.4999999999999895E-2</v>
      </c>
      <c r="B99" s="6">
        <f t="shared" si="13"/>
        <v>311.37087672143281</v>
      </c>
      <c r="C99" s="8">
        <f t="shared" si="25"/>
        <v>1.6045108617549624</v>
      </c>
      <c r="D99" s="6">
        <f t="shared" si="14"/>
        <v>28.599960534551418</v>
      </c>
      <c r="E99" s="12">
        <f t="shared" si="15"/>
        <v>0.17182281968721455</v>
      </c>
      <c r="F99" s="8">
        <f t="shared" si="16"/>
        <v>0.75465142358058035</v>
      </c>
      <c r="G99" s="6">
        <f t="shared" si="17"/>
        <v>4.5043860039674701</v>
      </c>
      <c r="H99" s="6">
        <f t="shared" si="18"/>
        <v>508.02560199269766</v>
      </c>
      <c r="I99" s="6">
        <f t="shared" si="19"/>
        <v>429.95770394499505</v>
      </c>
      <c r="J99" s="5"/>
      <c r="K99" s="11">
        <f t="shared" si="20"/>
        <v>0.17182281968721455</v>
      </c>
      <c r="L99" s="11">
        <f t="shared" si="21"/>
        <v>17.182281968721455</v>
      </c>
      <c r="M99" s="11">
        <f t="shared" si="22"/>
        <v>0.56372316170345982</v>
      </c>
      <c r="N99" s="11">
        <f t="shared" si="23"/>
        <v>6.7646779404415174</v>
      </c>
      <c r="O99">
        <f t="shared" si="24"/>
        <v>93.83189452017767</v>
      </c>
    </row>
    <row r="100" spans="1:15">
      <c r="A100" s="1">
        <v>8.5999999999999896E-2</v>
      </c>
      <c r="B100" s="6">
        <f t="shared" si="13"/>
        <v>310.86285111944011</v>
      </c>
      <c r="C100" s="8">
        <f t="shared" si="25"/>
        <v>1.5947007092275449</v>
      </c>
      <c r="D100" s="6">
        <f t="shared" si="14"/>
        <v>28.911077398471853</v>
      </c>
      <c r="E100" s="12">
        <f t="shared" si="15"/>
        <v>0.17342242547270581</v>
      </c>
      <c r="F100" s="8">
        <f t="shared" si="16"/>
        <v>0.75359473032843549</v>
      </c>
      <c r="G100" s="6">
        <f t="shared" si="17"/>
        <v>4.4834128307852232</v>
      </c>
      <c r="H100" s="6">
        <f t="shared" si="18"/>
        <v>505.66014998165258</v>
      </c>
      <c r="I100" s="6">
        <f t="shared" si="19"/>
        <v>428.55572824070663</v>
      </c>
      <c r="J100" s="5"/>
      <c r="K100" s="11">
        <f t="shared" si="20"/>
        <v>0.17342242547270581</v>
      </c>
      <c r="L100" s="11">
        <f t="shared" si="21"/>
        <v>17.34224254727058</v>
      </c>
      <c r="M100" s="11">
        <f t="shared" si="22"/>
        <v>0.56897121218079327</v>
      </c>
      <c r="N100" s="11">
        <f t="shared" si="23"/>
        <v>6.8276545461695193</v>
      </c>
      <c r="O100">
        <f t="shared" si="24"/>
        <v>94.852619172002392</v>
      </c>
    </row>
    <row r="101" spans="1:15">
      <c r="A101" s="1">
        <v>8.6999999999999897E-2</v>
      </c>
      <c r="B101" s="6">
        <f t="shared" si="13"/>
        <v>310.35719096945843</v>
      </c>
      <c r="C101" s="8">
        <f t="shared" si="25"/>
        <v>1.5848905585652424</v>
      </c>
      <c r="D101" s="6">
        <f t="shared" si="14"/>
        <v>29.221687419516304</v>
      </c>
      <c r="E101" s="12">
        <f t="shared" si="15"/>
        <v>0.17501222110660219</v>
      </c>
      <c r="F101" s="8">
        <f t="shared" si="16"/>
        <v>0.75254295721647357</v>
      </c>
      <c r="G101" s="6">
        <f t="shared" si="17"/>
        <v>4.4626019026611026</v>
      </c>
      <c r="H101" s="6">
        <f t="shared" si="18"/>
        <v>503.31299672281312</v>
      </c>
      <c r="I101" s="6">
        <f t="shared" si="19"/>
        <v>427.16255368406729</v>
      </c>
      <c r="J101" s="5"/>
      <c r="K101" s="11">
        <f t="shared" si="20"/>
        <v>0.17501222110660219</v>
      </c>
      <c r="L101" s="11">
        <f t="shared" si="21"/>
        <v>17.501222110660219</v>
      </c>
      <c r="M101" s="11">
        <f t="shared" si="22"/>
        <v>0.57418707712139827</v>
      </c>
      <c r="N101" s="11">
        <f t="shared" si="23"/>
        <v>6.8902449254567788</v>
      </c>
      <c r="O101">
        <f t="shared" si="24"/>
        <v>95.871680953445875</v>
      </c>
    </row>
    <row r="102" spans="1:15">
      <c r="A102" s="1">
        <v>8.7999999999999898E-2</v>
      </c>
      <c r="B102" s="6">
        <f t="shared" si="13"/>
        <v>309.85387797273563</v>
      </c>
      <c r="C102" s="8">
        <f t="shared" si="25"/>
        <v>1.5750804097565807</v>
      </c>
      <c r="D102" s="6">
        <f t="shared" si="14"/>
        <v>29.531792953987402</v>
      </c>
      <c r="E102" s="12">
        <f t="shared" si="15"/>
        <v>0.17659220659076311</v>
      </c>
      <c r="F102" s="8">
        <f t="shared" si="16"/>
        <v>0.75149606618329012</v>
      </c>
      <c r="G102" s="6">
        <f t="shared" si="17"/>
        <v>4.4419514669916031</v>
      </c>
      <c r="H102" s="6">
        <f t="shared" si="18"/>
        <v>500.98394454940512</v>
      </c>
      <c r="I102" s="6">
        <f t="shared" si="19"/>
        <v>425.77809816079184</v>
      </c>
      <c r="J102" s="5"/>
      <c r="K102" s="11">
        <f t="shared" si="20"/>
        <v>0.17659220659076311</v>
      </c>
      <c r="L102" s="11">
        <f t="shared" si="21"/>
        <v>17.659220659076311</v>
      </c>
      <c r="M102" s="11">
        <f t="shared" si="22"/>
        <v>0.57937075653137504</v>
      </c>
      <c r="N102" s="11">
        <f t="shared" si="23"/>
        <v>6.9524490783765005</v>
      </c>
      <c r="O102">
        <f t="shared" si="24"/>
        <v>96.889087595160035</v>
      </c>
    </row>
    <row r="103" spans="1:15">
      <c r="A103" s="1">
        <v>8.8999999999999899E-2</v>
      </c>
      <c r="B103" s="6">
        <f t="shared" si="13"/>
        <v>309.3528940281862</v>
      </c>
      <c r="C103" s="8">
        <f t="shared" si="25"/>
        <v>1.5652702627900854</v>
      </c>
      <c r="D103" s="6">
        <f t="shared" si="14"/>
        <v>29.841396339987863</v>
      </c>
      <c r="E103" s="12">
        <f t="shared" si="15"/>
        <v>0.17816238192703643</v>
      </c>
      <c r="F103" s="8">
        <f t="shared" si="16"/>
        <v>0.75045401957862734</v>
      </c>
      <c r="G103" s="6">
        <f t="shared" si="17"/>
        <v>4.4214597954505486</v>
      </c>
      <c r="H103" s="6">
        <f t="shared" si="18"/>
        <v>498.6727985327646</v>
      </c>
      <c r="I103" s="6">
        <f t="shared" si="19"/>
        <v>424.40228057303437</v>
      </c>
      <c r="J103" s="5"/>
      <c r="K103" s="11">
        <f t="shared" si="20"/>
        <v>0.17816238192703643</v>
      </c>
      <c r="L103" s="11">
        <f t="shared" si="21"/>
        <v>17.816238192703644</v>
      </c>
      <c r="M103" s="11">
        <f t="shared" si="22"/>
        <v>0.58452225041678618</v>
      </c>
      <c r="N103" s="11">
        <f t="shared" si="23"/>
        <v>7.0142670050014342</v>
      </c>
      <c r="O103">
        <f t="shared" si="24"/>
        <v>97.904846768085775</v>
      </c>
    </row>
    <row r="104" spans="1:15">
      <c r="A104" s="1">
        <v>8.99999999999999E-2</v>
      </c>
      <c r="B104" s="6">
        <f t="shared" si="13"/>
        <v>308.85422122965343</v>
      </c>
      <c r="C104" s="8">
        <f t="shared" si="25"/>
        <v>1.5554601176542826</v>
      </c>
      <c r="D104" s="6">
        <f t="shared" si="14"/>
        <v>30.150499897616783</v>
      </c>
      <c r="E104" s="12">
        <f t="shared" si="15"/>
        <v>0.17972274711725861</v>
      </c>
      <c r="F104" s="8">
        <f t="shared" si="16"/>
        <v>0.74941678015767921</v>
      </c>
      <c r="G104" s="6">
        <f t="shared" si="17"/>
        <v>4.401125183579178</v>
      </c>
      <c r="H104" s="6">
        <f t="shared" si="18"/>
        <v>496.37936643610556</v>
      </c>
      <c r="I104" s="6">
        <f t="shared" si="19"/>
        <v>423.03502082372432</v>
      </c>
      <c r="J104" s="5"/>
      <c r="K104" s="11">
        <f t="shared" si="20"/>
        <v>0.17972274711725861</v>
      </c>
      <c r="L104" s="11">
        <f t="shared" si="21"/>
        <v>17.972274711725859</v>
      </c>
      <c r="M104" s="11">
        <f t="shared" si="22"/>
        <v>0.58964155878365676</v>
      </c>
      <c r="N104" s="11">
        <f t="shared" si="23"/>
        <v>7.0756987054038811</v>
      </c>
      <c r="O104">
        <f t="shared" si="24"/>
        <v>98.91896608409705</v>
      </c>
    </row>
    <row r="105" spans="1:15">
      <c r="A105" s="1">
        <v>9.09999999999999E-2</v>
      </c>
      <c r="B105" s="6">
        <f t="shared" si="13"/>
        <v>308.35784186321735</v>
      </c>
      <c r="C105" s="8">
        <f t="shared" si="25"/>
        <v>1.5456499743376986</v>
      </c>
      <c r="D105" s="6">
        <f t="shared" si="14"/>
        <v>30.459105929163218</v>
      </c>
      <c r="E105" s="12">
        <f t="shared" si="15"/>
        <v>0.1812733021632546</v>
      </c>
      <c r="F105" s="8">
        <f t="shared" si="16"/>
        <v>0.74838431107549219</v>
      </c>
      <c r="G105" s="6">
        <f t="shared" si="17"/>
        <v>4.3809459503843717</v>
      </c>
      <c r="H105" s="6">
        <f t="shared" si="18"/>
        <v>494.10345866920613</v>
      </c>
      <c r="I105" s="6">
        <f t="shared" si="19"/>
        <v>421.67623980118708</v>
      </c>
      <c r="J105" s="5"/>
      <c r="K105" s="11">
        <f t="shared" si="20"/>
        <v>0.1812733021632546</v>
      </c>
      <c r="L105" s="11">
        <f t="shared" si="21"/>
        <v>18.127330216325461</v>
      </c>
      <c r="M105" s="11">
        <f t="shared" si="22"/>
        <v>0.59472868163797443</v>
      </c>
      <c r="N105" s="11">
        <f t="shared" si="23"/>
        <v>7.1367441796556932</v>
      </c>
      <c r="O105">
        <f t="shared" si="24"/>
        <v>99.931453096635849</v>
      </c>
    </row>
    <row r="106" spans="1:15">
      <c r="A106" s="1">
        <v>9.1999999999999901E-2</v>
      </c>
      <c r="B106" s="6">
        <f t="shared" si="13"/>
        <v>307.86373840454814</v>
      </c>
      <c r="C106" s="8">
        <f t="shared" si="25"/>
        <v>1.5358398328288592</v>
      </c>
      <c r="D106" s="6">
        <f t="shared" si="14"/>
        <v>30.767216719297103</v>
      </c>
      <c r="E106" s="12">
        <f t="shared" si="15"/>
        <v>0.18281404706683788</v>
      </c>
      <c r="F106" s="8">
        <f t="shared" si="16"/>
        <v>0.74735657588146021</v>
      </c>
      <c r="G106" s="6">
        <f t="shared" si="17"/>
        <v>4.3609204379448512</v>
      </c>
      <c r="H106" s="6">
        <f t="shared" si="18"/>
        <v>491.84488824399415</v>
      </c>
      <c r="I106" s="6">
        <f t="shared" si="19"/>
        <v>420.32585936404973</v>
      </c>
      <c r="J106" s="5"/>
      <c r="K106" s="11">
        <f t="shared" si="20"/>
        <v>0.18281404706683788</v>
      </c>
      <c r="L106" s="11">
        <f t="shared" si="21"/>
        <v>18.281404706683787</v>
      </c>
      <c r="M106" s="11">
        <f t="shared" si="22"/>
        <v>0.59978361898568855</v>
      </c>
      <c r="N106" s="11">
        <f t="shared" si="23"/>
        <v>7.197403427828263</v>
      </c>
      <c r="O106">
        <f t="shared" si="24"/>
        <v>100.94231530133871</v>
      </c>
    </row>
    <row r="107" spans="1:15">
      <c r="A107" s="1">
        <v>9.2999999999999902E-2</v>
      </c>
      <c r="B107" s="6">
        <f t="shared" si="13"/>
        <v>307.37189351630417</v>
      </c>
      <c r="C107" s="8">
        <f t="shared" si="25"/>
        <v>1.5260296931162902</v>
      </c>
      <c r="D107" s="6">
        <f t="shared" si="14"/>
        <v>31.07483453525753</v>
      </c>
      <c r="E107" s="12">
        <f t="shared" si="15"/>
        <v>0.18434498182981046</v>
      </c>
      <c r="F107" s="8">
        <f t="shared" si="16"/>
        <v>0.74633353851391271</v>
      </c>
      <c r="G107" s="6">
        <f t="shared" si="17"/>
        <v>4.3410470110251875</v>
      </c>
      <c r="H107" s="6">
        <f t="shared" si="18"/>
        <v>489.60347073101298</v>
      </c>
      <c r="I107" s="6">
        <f t="shared" si="19"/>
        <v>418.98380232642302</v>
      </c>
      <c r="J107" s="5"/>
      <c r="K107" s="11">
        <f t="shared" si="20"/>
        <v>0.18434498182981046</v>
      </c>
      <c r="L107" s="11">
        <f t="shared" si="21"/>
        <v>18.434498182981045</v>
      </c>
      <c r="M107" s="11">
        <f t="shared" si="22"/>
        <v>0.60480637083271149</v>
      </c>
      <c r="N107" s="11">
        <f t="shared" si="23"/>
        <v>7.2576764499925375</v>
      </c>
      <c r="O107">
        <f t="shared" si="24"/>
        <v>101.95156013665431</v>
      </c>
    </row>
    <row r="108" spans="1:15">
      <c r="A108" s="1">
        <v>9.3999999999999903E-2</v>
      </c>
      <c r="B108" s="6">
        <f t="shared" si="13"/>
        <v>306.88229004557314</v>
      </c>
      <c r="C108" s="8">
        <f t="shared" si="25"/>
        <v>1.5162195551885183</v>
      </c>
      <c r="D108" s="6">
        <f t="shared" si="14"/>
        <v>31.381961627038468</v>
      </c>
      <c r="E108" s="12">
        <f t="shared" si="15"/>
        <v>0.18586610645396287</v>
      </c>
      <c r="F108" s="8">
        <f t="shared" si="16"/>
        <v>0.74531516329479219</v>
      </c>
      <c r="G108" s="6">
        <f t="shared" si="17"/>
        <v>4.3213240566973878</v>
      </c>
      <c r="H108" s="6">
        <f t="shared" si="18"/>
        <v>487.37902421674232</v>
      </c>
      <c r="I108" s="6">
        <f t="shared" si="19"/>
        <v>417.64999244335235</v>
      </c>
      <c r="J108" s="5"/>
      <c r="K108" s="11">
        <f t="shared" si="20"/>
        <v>0.18586610645396287</v>
      </c>
      <c r="L108" s="11">
        <f t="shared" si="21"/>
        <v>18.586610645396288</v>
      </c>
      <c r="M108" s="11">
        <f t="shared" si="22"/>
        <v>0.60979693718491756</v>
      </c>
      <c r="N108" s="11">
        <f t="shared" si="23"/>
        <v>7.3175632462190112</v>
      </c>
      <c r="O108">
        <f t="shared" si="24"/>
        <v>102.95919498445289</v>
      </c>
    </row>
    <row r="109" spans="1:15">
      <c r="A109" s="1">
        <v>9.4999999999999904E-2</v>
      </c>
      <c r="B109" s="6">
        <f t="shared" si="13"/>
        <v>306.39491102135639</v>
      </c>
      <c r="C109" s="8">
        <f t="shared" si="25"/>
        <v>1.5064094190340687</v>
      </c>
      <c r="D109" s="6">
        <f t="shared" si="14"/>
        <v>31.688600227571932</v>
      </c>
      <c r="E109" s="12">
        <f t="shared" si="15"/>
        <v>0.18737742094107415</v>
      </c>
      <c r="F109" s="8">
        <f t="shared" si="16"/>
        <v>0.74430141492442137</v>
      </c>
      <c r="G109" s="6">
        <f t="shared" si="17"/>
        <v>4.301749983969958</v>
      </c>
      <c r="H109" s="6">
        <f t="shared" si="18"/>
        <v>485.17136926176232</v>
      </c>
      <c r="I109" s="6">
        <f t="shared" si="19"/>
        <v>416.32435439653642</v>
      </c>
      <c r="J109" s="5"/>
      <c r="K109" s="11">
        <f t="shared" si="20"/>
        <v>0.18737742094107415</v>
      </c>
      <c r="L109" s="11">
        <f t="shared" si="21"/>
        <v>18.737742094107414</v>
      </c>
      <c r="M109" s="11">
        <f t="shared" si="22"/>
        <v>0.61475531804814343</v>
      </c>
      <c r="N109" s="11">
        <f t="shared" si="23"/>
        <v>7.3770638165777216</v>
      </c>
      <c r="O109">
        <f t="shared" si="24"/>
        <v>103.9652271706271</v>
      </c>
    </row>
    <row r="110" spans="1:15">
      <c r="A110" s="1">
        <v>9.5999999999999905E-2</v>
      </c>
      <c r="B110" s="6">
        <f t="shared" si="13"/>
        <v>305.90973965209463</v>
      </c>
      <c r="C110" s="8">
        <f t="shared" si="25"/>
        <v>1.4965992846414682</v>
      </c>
      <c r="D110" s="6">
        <f t="shared" si="14"/>
        <v>31.994752552908658</v>
      </c>
      <c r="E110" s="12">
        <f t="shared" si="15"/>
        <v>0.18887892529291192</v>
      </c>
      <c r="F110" s="8">
        <f t="shared" si="16"/>
        <v>0.74329225847635694</v>
      </c>
      <c r="G110" s="6">
        <f t="shared" si="17"/>
        <v>4.282323223424199</v>
      </c>
      <c r="H110" s="6">
        <f t="shared" si="18"/>
        <v>482.98032885973322</v>
      </c>
      <c r="I110" s="6">
        <f t="shared" si="19"/>
        <v>415.00681378030265</v>
      </c>
      <c r="J110" s="5"/>
      <c r="K110" s="11">
        <f t="shared" si="20"/>
        <v>0.18887892529291192</v>
      </c>
      <c r="L110" s="11">
        <f t="shared" si="21"/>
        <v>18.887892529291193</v>
      </c>
      <c r="M110" s="11">
        <f t="shared" si="22"/>
        <v>0.61968151342818867</v>
      </c>
      <c r="N110" s="11">
        <f t="shared" si="23"/>
        <v>7.4361781611382645</v>
      </c>
      <c r="O110">
        <f t="shared" si="24"/>
        <v>104.96966396568484</v>
      </c>
    </row>
    <row r="111" spans="1:15">
      <c r="A111" s="1">
        <v>9.6999999999999906E-2</v>
      </c>
      <c r="B111" s="6">
        <f t="shared" si="13"/>
        <v>305.42675932323488</v>
      </c>
      <c r="C111" s="8">
        <f t="shared" si="25"/>
        <v>1.4867891519992427</v>
      </c>
      <c r="D111" s="6">
        <f t="shared" si="14"/>
        <v>32.300420802396324</v>
      </c>
      <c r="E111" s="12">
        <f t="shared" si="15"/>
        <v>0.19037061951123227</v>
      </c>
      <c r="F111" s="8">
        <f t="shared" si="16"/>
        <v>0.74228765939232866</v>
      </c>
      <c r="G111" s="6">
        <f t="shared" si="17"/>
        <v>4.2630422268576433</v>
      </c>
      <c r="H111" s="6">
        <f t="shared" ref="H111:H142" si="26">G111/((4/3*3.14159*($G$5*0.0254/2)^3)*$G$6)</f>
        <v>480.80572839718053</v>
      </c>
      <c r="I111" s="6">
        <f t="shared" si="19"/>
        <v>413.69729708783689</v>
      </c>
      <c r="J111" s="5"/>
      <c r="K111" s="11">
        <f t="shared" si="20"/>
        <v>0.19037061951123227</v>
      </c>
      <c r="L111" s="11">
        <f t="shared" si="21"/>
        <v>19.037061951123228</v>
      </c>
      <c r="M111" s="11">
        <f t="shared" si="22"/>
        <v>0.62457552333081456</v>
      </c>
      <c r="N111" s="11">
        <f t="shared" si="23"/>
        <v>7.4949062799697748</v>
      </c>
      <c r="O111">
        <f t="shared" si="24"/>
        <v>105.97251258533396</v>
      </c>
    </row>
    <row r="112" spans="1:15">
      <c r="A112" s="1">
        <v>9.7999999999999907E-2</v>
      </c>
      <c r="B112" s="6">
        <f t="shared" si="13"/>
        <v>304.9459535948377</v>
      </c>
      <c r="C112" s="8">
        <f t="shared" si="25"/>
        <v>1.4769790210959179</v>
      </c>
      <c r="D112" s="6">
        <f t="shared" si="14"/>
        <v>32.605607158855364</v>
      </c>
      <c r="E112" s="12">
        <f t="shared" si="15"/>
        <v>0.19185250359777986</v>
      </c>
      <c r="F112" s="8">
        <f t="shared" si="16"/>
        <v>0.74128758347726253</v>
      </c>
      <c r="G112" s="6">
        <f t="shared" si="17"/>
        <v>4.2439054669344181</v>
      </c>
      <c r="H112" s="6">
        <f t="shared" si="26"/>
        <v>478.64739561406134</v>
      </c>
      <c r="I112" s="6">
        <f t="shared" si="19"/>
        <v>412.39573169766379</v>
      </c>
      <c r="J112" s="5"/>
      <c r="K112" s="11">
        <f t="shared" si="20"/>
        <v>0.19185250359777986</v>
      </c>
      <c r="L112" s="11">
        <f t="shared" si="21"/>
        <v>19.185250359777985</v>
      </c>
      <c r="M112" s="11">
        <f t="shared" si="22"/>
        <v>0.62943734776174487</v>
      </c>
      <c r="N112" s="11">
        <f t="shared" si="23"/>
        <v>7.5532481731409389</v>
      </c>
      <c r="O112">
        <f t="shared" si="24"/>
        <v>106.97378019105903</v>
      </c>
    </row>
    <row r="113" spans="1:15">
      <c r="A113" s="1">
        <v>9.8999999999999894E-2</v>
      </c>
      <c r="B113" s="6">
        <f t="shared" si="13"/>
        <v>304.46730619922363</v>
      </c>
      <c r="C113" s="8">
        <f t="shared" si="25"/>
        <v>1.4671688919200208</v>
      </c>
      <c r="D113" s="6">
        <f t="shared" si="14"/>
        <v>32.91031378875239</v>
      </c>
      <c r="E113" s="12">
        <f t="shared" si="15"/>
        <v>0.19332457755428781</v>
      </c>
      <c r="F113" s="8">
        <f t="shared" si="16"/>
        <v>0.74029199689438518</v>
      </c>
      <c r="G113" s="6">
        <f t="shared" si="17"/>
        <v>4.2249114368424001</v>
      </c>
      <c r="H113" s="6">
        <f t="shared" si="26"/>
        <v>476.50516056509667</v>
      </c>
      <c r="I113" s="6">
        <f t="shared" si="19"/>
        <v>411.10204586036713</v>
      </c>
      <c r="J113" s="5"/>
      <c r="K113" s="11">
        <f t="shared" si="20"/>
        <v>0.19332457755428781</v>
      </c>
      <c r="L113" s="11">
        <f t="shared" si="21"/>
        <v>19.332457755428781</v>
      </c>
      <c r="M113" s="11">
        <f t="shared" si="22"/>
        <v>0.63426698672666604</v>
      </c>
      <c r="N113" s="11">
        <f t="shared" si="23"/>
        <v>7.611203840719992</v>
      </c>
      <c r="O113">
        <f t="shared" si="24"/>
        <v>107.97347389069039</v>
      </c>
    </row>
    <row r="114" spans="1:15">
      <c r="A114" s="1">
        <v>9.9999999999999895E-2</v>
      </c>
      <c r="B114" s="6">
        <f t="shared" si="13"/>
        <v>303.9908010386585</v>
      </c>
      <c r="C114" s="8">
        <f t="shared" si="25"/>
        <v>1.4573587644600758</v>
      </c>
      <c r="D114" s="6">
        <f t="shared" si="14"/>
        <v>33.21454284237133</v>
      </c>
      <c r="E114" s="12">
        <f t="shared" si="15"/>
        <v>0.19478684138247784</v>
      </c>
      <c r="F114" s="8">
        <f t="shared" si="16"/>
        <v>0.7393008661604098</v>
      </c>
      <c r="G114" s="6">
        <f t="shared" si="17"/>
        <v>4.2060586499570247</v>
      </c>
      <c r="H114" s="6">
        <f t="shared" si="26"/>
        <v>474.3788555818544</v>
      </c>
      <c r="I114" s="6">
        <f t="shared" si="19"/>
        <v>409.81616868555028</v>
      </c>
      <c r="J114" s="5"/>
      <c r="K114" s="11">
        <f t="shared" si="20"/>
        <v>0.19478684138247784</v>
      </c>
      <c r="L114" s="11">
        <f t="shared" si="21"/>
        <v>19.478684138247786</v>
      </c>
      <c r="M114" s="11">
        <f t="shared" si="22"/>
        <v>0.63906444023122655</v>
      </c>
      <c r="N114" s="11">
        <f t="shared" si="23"/>
        <v>7.668773282774719</v>
      </c>
      <c r="O114">
        <f t="shared" si="24"/>
        <v>108.97160073896555</v>
      </c>
    </row>
    <row r="115" spans="1:15">
      <c r="A115" s="1">
        <v>0.10100000000000001</v>
      </c>
      <c r="B115" s="6">
        <f t="shared" si="13"/>
        <v>303.5164221830766</v>
      </c>
      <c r="C115" s="8">
        <f t="shared" si="25"/>
        <v>1.4475486387046095</v>
      </c>
      <c r="D115" s="6">
        <f t="shared" si="14"/>
        <v>33.518296453982231</v>
      </c>
      <c r="E115" s="12">
        <f t="shared" si="15"/>
        <v>0.19623929508406035</v>
      </c>
      <c r="F115" s="8">
        <f t="shared" si="16"/>
        <v>0.73831415814079937</v>
      </c>
      <c r="G115" s="6">
        <f t="shared" si="17"/>
        <v>4.1873456395115669</v>
      </c>
      <c r="H115" s="6">
        <f t="shared" si="26"/>
        <v>472.26831523556172</v>
      </c>
      <c r="I115" s="6">
        <f t="shared" si="19"/>
        <v>408.53803012903046</v>
      </c>
      <c r="K115" s="11">
        <f t="shared" si="20"/>
        <v>0.19623929508406035</v>
      </c>
      <c r="L115" s="11">
        <f t="shared" si="21"/>
        <v>19.623929508406036</v>
      </c>
      <c r="M115" s="11">
        <f t="shared" si="22"/>
        <v>0.64382970828103792</v>
      </c>
      <c r="N115" s="11">
        <f t="shared" si="23"/>
        <v>7.7259564993724545</v>
      </c>
      <c r="O115">
        <f t="shared" si="24"/>
        <v>109.96816773808307</v>
      </c>
    </row>
    <row r="116" spans="1:15">
      <c r="A116" s="1">
        <v>0.10199999999999999</v>
      </c>
      <c r="B116" s="6">
        <f t="shared" si="13"/>
        <v>303.04415386784103</v>
      </c>
      <c r="C116" s="8">
        <f t="shared" si="25"/>
        <v>1.4377385146421495</v>
      </c>
      <c r="D116" s="6">
        <f t="shared" si="14"/>
        <v>33.821576742007686</v>
      </c>
      <c r="E116" s="12">
        <f t="shared" si="15"/>
        <v>0.19768193866073372</v>
      </c>
      <c r="F116" s="8">
        <f t="shared" si="16"/>
        <v>0.73733184004510943</v>
      </c>
      <c r="G116" s="6">
        <f t="shared" si="17"/>
        <v>4.1687709582737886</v>
      </c>
      <c r="H116" s="6">
        <f t="shared" si="26"/>
        <v>470.17337630063628</v>
      </c>
      <c r="I116" s="6">
        <f t="shared" si="19"/>
        <v>407.26756098025896</v>
      </c>
      <c r="K116" s="11">
        <f t="shared" si="20"/>
        <v>0.19768193866073372</v>
      </c>
      <c r="L116" s="11">
        <f t="shared" si="21"/>
        <v>19.768193866073371</v>
      </c>
      <c r="M116" s="11">
        <f t="shared" si="22"/>
        <v>0.64856279088167235</v>
      </c>
      <c r="N116" s="11">
        <f t="shared" si="23"/>
        <v>7.7827534905800677</v>
      </c>
      <c r="O116">
        <f t="shared" si="24"/>
        <v>110.9631818382485</v>
      </c>
    </row>
    <row r="117" spans="1:15">
      <c r="A117" s="1">
        <v>0.10299999999999999</v>
      </c>
      <c r="B117" s="6">
        <f t="shared" si="13"/>
        <v>302.5739804915404</v>
      </c>
      <c r="C117" s="8">
        <f t="shared" si="25"/>
        <v>1.4279283922612209</v>
      </c>
      <c r="D117" s="6">
        <f t="shared" si="14"/>
        <v>34.124385809187373</v>
      </c>
      <c r="E117" s="12">
        <f t="shared" si="15"/>
        <v>0.19911477211418541</v>
      </c>
      <c r="F117" s="8">
        <f t="shared" si="16"/>
        <v>0.73635387942240405</v>
      </c>
      <c r="G117" s="6">
        <f t="shared" si="17"/>
        <v>4.150333178228772</v>
      </c>
      <c r="H117" s="6">
        <f t="shared" si="26"/>
        <v>468.09387771891431</v>
      </c>
      <c r="I117" s="6">
        <f t="shared" si="19"/>
        <v>406.00469284996763</v>
      </c>
      <c r="K117" s="11">
        <f t="shared" si="20"/>
        <v>0.19911477211418541</v>
      </c>
      <c r="L117" s="11">
        <f t="shared" si="21"/>
        <v>19.911477211418539</v>
      </c>
      <c r="M117" s="11">
        <f t="shared" si="22"/>
        <v>0.65326368803866597</v>
      </c>
      <c r="N117" s="11">
        <f t="shared" si="23"/>
        <v>7.8391642564639916</v>
      </c>
      <c r="O117">
        <f t="shared" si="24"/>
        <v>111.9566499382143</v>
      </c>
    </row>
    <row r="118" spans="1:15">
      <c r="A118" s="1">
        <v>0.104</v>
      </c>
      <c r="B118" s="6">
        <f t="shared" si="13"/>
        <v>302.1058866138215</v>
      </c>
      <c r="C118" s="8">
        <f t="shared" si="25"/>
        <v>1.41811827155035</v>
      </c>
      <c r="D118" s="6">
        <f t="shared" si="14"/>
        <v>34.426725742740054</v>
      </c>
      <c r="E118" s="12">
        <f t="shared" si="15"/>
        <v>0.20053779544609118</v>
      </c>
      <c r="F118" s="8">
        <f t="shared" si="16"/>
        <v>0.73538024415674874</v>
      </c>
      <c r="G118" s="6">
        <f t="shared" si="17"/>
        <v>4.1320308902678429</v>
      </c>
      <c r="H118" s="6">
        <f t="shared" si="26"/>
        <v>466.02966056456631</v>
      </c>
      <c r="I118" s="6">
        <f t="shared" si="19"/>
        <v>404.74935815803178</v>
      </c>
      <c r="K118" s="11">
        <f t="shared" si="20"/>
        <v>0.20053779544609118</v>
      </c>
      <c r="L118" s="11">
        <f t="shared" si="21"/>
        <v>20.053779544609117</v>
      </c>
      <c r="M118" s="11">
        <f t="shared" si="22"/>
        <v>0.65793239975751694</v>
      </c>
      <c r="N118" s="11">
        <f t="shared" si="23"/>
        <v>7.8951887970902037</v>
      </c>
      <c r="O118">
        <f t="shared" si="24"/>
        <v>112.94857888581127</v>
      </c>
    </row>
    <row r="119" spans="1:15">
      <c r="A119" s="1">
        <v>0.105</v>
      </c>
      <c r="B119" s="6">
        <f t="shared" si="13"/>
        <v>301.63985695325692</v>
      </c>
      <c r="C119" s="8">
        <f t="shared" si="25"/>
        <v>1.4083081524980625</v>
      </c>
      <c r="D119" s="6">
        <f t="shared" si="14"/>
        <v>34.728598614523591</v>
      </c>
      <c r="E119" s="12">
        <f t="shared" si="15"/>
        <v>0.20195100865811538</v>
      </c>
      <c r="F119" s="8">
        <f t="shared" si="16"/>
        <v>0.73441090246277441</v>
      </c>
      <c r="G119" s="6">
        <f t="shared" si="17"/>
        <v>4.1138627038834148</v>
      </c>
      <c r="H119" s="6">
        <f t="shared" si="26"/>
        <v>463.98056800967981</v>
      </c>
      <c r="I119" s="6">
        <f t="shared" si="19"/>
        <v>403.50149012155026</v>
      </c>
      <c r="K119" s="11">
        <f t="shared" si="20"/>
        <v>0.20195100865811538</v>
      </c>
      <c r="L119" s="11">
        <f t="shared" si="21"/>
        <v>20.19510086581154</v>
      </c>
      <c r="M119" s="11">
        <f t="shared" si="22"/>
        <v>0.66256892604368567</v>
      </c>
      <c r="N119" s="11">
        <f t="shared" si="23"/>
        <v>7.9508271125242285</v>
      </c>
      <c r="O119">
        <f t="shared" si="24"/>
        <v>113.93897547847358</v>
      </c>
    </row>
    <row r="120" spans="1:15">
      <c r="A120" s="1">
        <v>0.106</v>
      </c>
      <c r="B120" s="6">
        <f t="shared" si="13"/>
        <v>301.17587638524725</v>
      </c>
      <c r="C120" s="8">
        <f t="shared" si="25"/>
        <v>1.3984980350928848</v>
      </c>
      <c r="D120" s="6">
        <f t="shared" si="14"/>
        <v>35.030006481192842</v>
      </c>
      <c r="E120" s="12">
        <f t="shared" si="15"/>
        <v>0.20335441175191085</v>
      </c>
      <c r="F120" s="8">
        <f t="shared" si="16"/>
        <v>0.73344582288131432</v>
      </c>
      <c r="G120" s="6">
        <f t="shared" si="17"/>
        <v>4.0958272468696491</v>
      </c>
      <c r="H120" s="6">
        <f t="shared" si="26"/>
        <v>461.94644529049867</v>
      </c>
      <c r="I120" s="6">
        <f t="shared" si="19"/>
        <v>402.26102274313394</v>
      </c>
      <c r="K120" s="11">
        <f t="shared" si="20"/>
        <v>0.20335441175191085</v>
      </c>
      <c r="L120" s="11">
        <f t="shared" si="21"/>
        <v>20.335441175191086</v>
      </c>
      <c r="M120" s="11">
        <f t="shared" si="22"/>
        <v>0.66717326690259471</v>
      </c>
      <c r="N120" s="11">
        <f t="shared" si="23"/>
        <v>8.0060792028311365</v>
      </c>
      <c r="O120">
        <f t="shared" si="24"/>
        <v>114.92784646375672</v>
      </c>
    </row>
    <row r="121" spans="1:15">
      <c r="A121" s="1">
        <v>0.107</v>
      </c>
      <c r="B121" s="6">
        <f t="shared" si="13"/>
        <v>300.71392993995676</v>
      </c>
      <c r="C121" s="8">
        <f t="shared" si="25"/>
        <v>1.388687919323343</v>
      </c>
      <c r="D121" s="6">
        <f t="shared" si="14"/>
        <v>35.330951384355444</v>
      </c>
      <c r="E121" s="12">
        <f t="shared" si="15"/>
        <v>0.20474800472911897</v>
      </c>
      <c r="F121" s="8">
        <f t="shared" si="16"/>
        <v>0.73248497427511017</v>
      </c>
      <c r="G121" s="6">
        <f t="shared" si="17"/>
        <v>4.0779231650287837</v>
      </c>
      <c r="H121" s="6">
        <f t="shared" si="26"/>
        <v>459.92713967430137</v>
      </c>
      <c r="I121" s="6">
        <f t="shared" si="19"/>
        <v>401.02789079939919</v>
      </c>
      <c r="K121" s="11">
        <f t="shared" si="20"/>
        <v>0.20474800472911897</v>
      </c>
      <c r="L121" s="11">
        <f t="shared" si="21"/>
        <v>20.474800472911898</v>
      </c>
      <c r="M121" s="11">
        <f t="shared" si="22"/>
        <v>0.67174542233962919</v>
      </c>
      <c r="N121" s="11">
        <f t="shared" si="23"/>
        <v>8.0609450680755508</v>
      </c>
      <c r="O121">
        <f t="shared" si="24"/>
        <v>115.91519853984872</v>
      </c>
    </row>
    <row r="122" spans="1:15">
      <c r="A122" s="1">
        <v>0.108</v>
      </c>
      <c r="B122" s="6">
        <f t="shared" si="13"/>
        <v>300.25400280028248</v>
      </c>
      <c r="C122" s="8">
        <f t="shared" si="25"/>
        <v>1.3788778051779635</v>
      </c>
      <c r="D122" s="6">
        <f t="shared" si="14"/>
        <v>35.631435350725567</v>
      </c>
      <c r="E122" s="12">
        <f t="shared" si="15"/>
        <v>0.20613178759136963</v>
      </c>
      <c r="F122" s="8">
        <f t="shared" si="16"/>
        <v>0.7315283258245876</v>
      </c>
      <c r="G122" s="6">
        <f t="shared" si="17"/>
        <v>4.0601491218830237</v>
      </c>
      <c r="H122" s="6">
        <f t="shared" si="26"/>
        <v>457.92250042690659</v>
      </c>
      <c r="I122" s="6">
        <f t="shared" si="19"/>
        <v>399.80202982966529</v>
      </c>
      <c r="K122" s="11">
        <f t="shared" si="20"/>
        <v>0.20613178759136963</v>
      </c>
      <c r="L122" s="11">
        <f t="shared" si="21"/>
        <v>20.613178759136964</v>
      </c>
      <c r="M122" s="11">
        <f t="shared" si="22"/>
        <v>0.67628539236013652</v>
      </c>
      <c r="N122" s="11">
        <f t="shared" si="23"/>
        <v>8.1154247083216386</v>
      </c>
      <c r="O122">
        <f t="shared" si="24"/>
        <v>116.90103835607447</v>
      </c>
    </row>
    <row r="123" spans="1:15">
      <c r="A123" s="1">
        <v>0.109</v>
      </c>
      <c r="B123" s="6">
        <f t="shared" si="13"/>
        <v>299.79608029985559</v>
      </c>
      <c r="C123" s="8">
        <f t="shared" si="25"/>
        <v>1.3690676926452725</v>
      </c>
      <c r="D123" s="6">
        <f t="shared" si="14"/>
        <v>35.931460392275639</v>
      </c>
      <c r="E123" s="12">
        <f t="shared" si="15"/>
        <v>0.20750576034028126</v>
      </c>
      <c r="F123" s="8">
        <f t="shared" si="16"/>
        <v>0.73057584702369971</v>
      </c>
      <c r="G123" s="6">
        <f t="shared" si="17"/>
        <v>4.0425037983918646</v>
      </c>
      <c r="H123" s="6">
        <f t="shared" si="26"/>
        <v>455.93237878079185</v>
      </c>
      <c r="I123" s="6">
        <f t="shared" si="19"/>
        <v>398.58337612484769</v>
      </c>
      <c r="K123" s="11">
        <f t="shared" si="20"/>
        <v>0.20750576034028126</v>
      </c>
      <c r="L123" s="11">
        <f t="shared" si="21"/>
        <v>20.750576034028125</v>
      </c>
      <c r="M123" s="11">
        <f t="shared" si="22"/>
        <v>0.68079317696942665</v>
      </c>
      <c r="N123" s="11">
        <f t="shared" si="23"/>
        <v>8.1695181236331198</v>
      </c>
      <c r="O123">
        <f t="shared" si="24"/>
        <v>117.88537251339361</v>
      </c>
    </row>
    <row r="124" spans="1:15">
      <c r="A124" s="1">
        <v>0.11</v>
      </c>
      <c r="B124" s="6">
        <f t="shared" si="13"/>
        <v>299.34014792107479</v>
      </c>
      <c r="C124" s="8">
        <f t="shared" si="25"/>
        <v>1.3592575817137953</v>
      </c>
      <c r="D124" s="6">
        <f t="shared" si="14"/>
        <v>36.231028506386103</v>
      </c>
      <c r="E124" s="12">
        <f t="shared" si="15"/>
        <v>0.20886992297746079</v>
      </c>
      <c r="F124" s="8">
        <f t="shared" si="16"/>
        <v>0.72962750767583562</v>
      </c>
      <c r="G124" s="6">
        <f t="shared" si="17"/>
        <v>4.0249858926747235</v>
      </c>
      <c r="H124" s="6">
        <f t="shared" si="26"/>
        <v>453.95662790381033</v>
      </c>
      <c r="I124" s="6">
        <f t="shared" si="19"/>
        <v>397.3718667165441</v>
      </c>
      <c r="K124" s="11">
        <f t="shared" si="20"/>
        <v>0.20886992297746079</v>
      </c>
      <c r="L124" s="11">
        <f t="shared" si="21"/>
        <v>20.88699229774608</v>
      </c>
      <c r="M124" s="11">
        <f t="shared" si="22"/>
        <v>0.6852687761727716</v>
      </c>
      <c r="N124" s="11">
        <f t="shared" si="23"/>
        <v>8.2232253140732592</v>
      </c>
      <c r="O124">
        <f t="shared" si="24"/>
        <v>118.86820756489178</v>
      </c>
    </row>
    <row r="125" spans="1:15">
      <c r="A125" s="1">
        <v>0.111</v>
      </c>
      <c r="B125" s="6">
        <f t="shared" si="13"/>
        <v>298.88619129317095</v>
      </c>
      <c r="C125" s="8">
        <f t="shared" si="25"/>
        <v>1.3494474723720593</v>
      </c>
      <c r="D125" s="6">
        <f t="shared" si="14"/>
        <v>36.530141675993228</v>
      </c>
      <c r="E125" s="12">
        <f t="shared" si="15"/>
        <v>0.21022427550450373</v>
      </c>
      <c r="F125" s="8">
        <f t="shared" si="16"/>
        <v>0.72868327788979559</v>
      </c>
      <c r="G125" s="6">
        <f t="shared" si="17"/>
        <v>4.0075941197387852</v>
      </c>
      <c r="H125" s="6">
        <f t="shared" si="26"/>
        <v>451.9951028684963</v>
      </c>
      <c r="I125" s="6">
        <f t="shared" si="19"/>
        <v>396.16743936631201</v>
      </c>
      <c r="K125" s="11">
        <f t="shared" si="20"/>
        <v>0.21022427550450373</v>
      </c>
      <c r="L125" s="11">
        <f t="shared" si="21"/>
        <v>21.022427550450374</v>
      </c>
      <c r="M125" s="11">
        <f t="shared" si="22"/>
        <v>0.68971218997540584</v>
      </c>
      <c r="N125" s="11">
        <f t="shared" si="23"/>
        <v>8.2765462797048706</v>
      </c>
      <c r="O125">
        <f t="shared" si="24"/>
        <v>119.84955001626562</v>
      </c>
    </row>
    <row r="126" spans="1:15">
      <c r="A126" s="1">
        <v>0.112</v>
      </c>
      <c r="B126" s="6">
        <f t="shared" si="13"/>
        <v>298.43419619030243</v>
      </c>
      <c r="C126" s="8">
        <f t="shared" si="25"/>
        <v>1.3396373646085895</v>
      </c>
      <c r="D126" s="6">
        <f t="shared" si="14"/>
        <v>36.828801869734967</v>
      </c>
      <c r="E126" s="12">
        <f t="shared" si="15"/>
        <v>0.21156881792299406</v>
      </c>
      <c r="F126" s="8">
        <f t="shared" si="16"/>
        <v>0.72774312807582908</v>
      </c>
      <c r="G126" s="6">
        <f t="shared" si="17"/>
        <v>3.9903272112119246</v>
      </c>
      <c r="H126" s="6">
        <f t="shared" si="26"/>
        <v>450.04766062194267</v>
      </c>
      <c r="I126" s="6">
        <f t="shared" si="19"/>
        <v>394.9700325551313</v>
      </c>
      <c r="K126" s="11">
        <f t="shared" si="20"/>
        <v>0.21156881792299406</v>
      </c>
      <c r="L126" s="11">
        <f t="shared" si="21"/>
        <v>21.156881792299405</v>
      </c>
      <c r="M126" s="11">
        <f t="shared" si="22"/>
        <v>0.69412341838252634</v>
      </c>
      <c r="N126" s="11">
        <f t="shared" si="23"/>
        <v>8.3294810205903165</v>
      </c>
      <c r="O126">
        <f t="shared" si="24"/>
        <v>120.82940632630127</v>
      </c>
    </row>
    <row r="127" spans="1:15">
      <c r="A127" s="1">
        <v>0.113</v>
      </c>
      <c r="B127" s="6">
        <f t="shared" si="13"/>
        <v>297.98414852968051</v>
      </c>
      <c r="C127" s="8">
        <f t="shared" si="25"/>
        <v>1.3298272584119131</v>
      </c>
      <c r="D127" s="6">
        <f t="shared" si="14"/>
        <v>37.127011042094956</v>
      </c>
      <c r="E127" s="12">
        <f t="shared" si="15"/>
        <v>0.2129035502345043</v>
      </c>
      <c r="F127" s="8">
        <f t="shared" si="16"/>
        <v>0.72680702894173554</v>
      </c>
      <c r="G127" s="6">
        <f t="shared" si="17"/>
        <v>3.9731839150806114</v>
      </c>
      <c r="H127" s="6">
        <f t="shared" si="26"/>
        <v>448.11415995624077</v>
      </c>
      <c r="I127" s="6">
        <f t="shared" si="19"/>
        <v>393.7795854730465</v>
      </c>
      <c r="K127" s="11">
        <f t="shared" si="20"/>
        <v>0.2129035502345043</v>
      </c>
      <c r="L127" s="11">
        <f t="shared" si="21"/>
        <v>21.290355023450431</v>
      </c>
      <c r="M127" s="11">
        <f t="shared" si="22"/>
        <v>0.6985024613992924</v>
      </c>
      <c r="N127" s="11">
        <f t="shared" si="23"/>
        <v>8.3820295367915083</v>
      </c>
      <c r="O127">
        <f t="shared" si="24"/>
        <v>121.80778290734682</v>
      </c>
    </row>
    <row r="128" spans="1:15">
      <c r="A128" s="1">
        <v>0.114</v>
      </c>
      <c r="B128" s="6">
        <f t="shared" si="13"/>
        <v>297.53603436972429</v>
      </c>
      <c r="C128" s="8">
        <f t="shared" si="25"/>
        <v>1.3200171537705556</v>
      </c>
      <c r="D128" s="6">
        <f t="shared" si="14"/>
        <v>37.42477113354466</v>
      </c>
      <c r="E128" s="12">
        <f t="shared" si="15"/>
        <v>0.21422847244059554</v>
      </c>
      <c r="F128" s="8">
        <f t="shared" si="16"/>
        <v>0.72587495148902659</v>
      </c>
      <c r="G128" s="6">
        <f t="shared" si="17"/>
        <v>3.9561629954326838</v>
      </c>
      <c r="H128" s="6">
        <f t="shared" si="26"/>
        <v>446.19446147946911</v>
      </c>
      <c r="I128" s="6">
        <f t="shared" si="19"/>
        <v>392.59603800899146</v>
      </c>
      <c r="K128" s="11">
        <f t="shared" si="20"/>
        <v>0.21422847244059554</v>
      </c>
      <c r="L128" s="11">
        <f t="shared" si="21"/>
        <v>21.422847244059554</v>
      </c>
      <c r="M128" s="11">
        <f t="shared" si="22"/>
        <v>0.70284931903082526</v>
      </c>
      <c r="N128" s="11">
        <f t="shared" si="23"/>
        <v>8.4341918283699027</v>
      </c>
      <c r="O128">
        <f t="shared" si="24"/>
        <v>122.78468612577866</v>
      </c>
    </row>
    <row r="129" spans="1:15">
      <c r="A129" s="1">
        <v>0.115</v>
      </c>
      <c r="B129" s="6">
        <f t="shared" si="13"/>
        <v>297.08983990824481</v>
      </c>
      <c r="C129" s="8">
        <f t="shared" si="25"/>
        <v>1.3102070506730437</v>
      </c>
      <c r="D129" s="6">
        <f t="shared" si="14"/>
        <v>37.722084070683643</v>
      </c>
      <c r="E129" s="12">
        <f t="shared" si="15"/>
        <v>0.21554358454281733</v>
      </c>
      <c r="F129" s="8">
        <f t="shared" si="16"/>
        <v>0.72494686700914923</v>
      </c>
      <c r="G129" s="6">
        <f t="shared" si="17"/>
        <v>3.9392632322048988</v>
      </c>
      <c r="H129" s="6">
        <f t="shared" si="26"/>
        <v>444.28842758722112</v>
      </c>
      <c r="I129" s="6">
        <f t="shared" si="19"/>
        <v>391.41933074078446</v>
      </c>
      <c r="K129" s="11">
        <f t="shared" si="20"/>
        <v>0.21554358454281733</v>
      </c>
      <c r="L129" s="11">
        <f t="shared" si="21"/>
        <v>21.554358454281733</v>
      </c>
      <c r="M129" s="11">
        <f t="shared" si="22"/>
        <v>0.70716399128220908</v>
      </c>
      <c r="N129" s="11">
        <f t="shared" si="23"/>
        <v>8.4859678953865085</v>
      </c>
      <c r="O129">
        <f t="shared" si="24"/>
        <v>123.76012230246172</v>
      </c>
    </row>
    <row r="130" spans="1:15">
      <c r="A130" s="1">
        <v>0.11600000000000001</v>
      </c>
      <c r="B130" s="6">
        <f t="shared" si="13"/>
        <v>296.64555148065762</v>
      </c>
      <c r="C130" s="8">
        <f t="shared" si="25"/>
        <v>1.3003969491079033</v>
      </c>
      <c r="D130" s="6">
        <f t="shared" si="14"/>
        <v>38.018951766378095</v>
      </c>
      <c r="E130" s="12">
        <f t="shared" si="15"/>
        <v>0.21684888654270781</v>
      </c>
      <c r="F130" s="8">
        <f t="shared" si="16"/>
        <v>0.72402274707976788</v>
      </c>
      <c r="G130" s="6">
        <f t="shared" si="17"/>
        <v>3.9224834209351434</v>
      </c>
      <c r="H130" s="6">
        <f t="shared" si="26"/>
        <v>442.39592243465808</v>
      </c>
      <c r="I130" s="6">
        <f t="shared" si="19"/>
        <v>390.24940492529879</v>
      </c>
      <c r="K130" s="11">
        <f t="shared" si="20"/>
        <v>0.21684888654270781</v>
      </c>
      <c r="L130" s="11">
        <f t="shared" si="21"/>
        <v>21.684888654270782</v>
      </c>
      <c r="M130" s="11">
        <f t="shared" si="22"/>
        <v>0.71144647815849016</v>
      </c>
      <c r="N130" s="11">
        <f t="shared" si="23"/>
        <v>8.5373577379018819</v>
      </c>
      <c r="O130">
        <f t="shared" si="24"/>
        <v>124.73409771320391</v>
      </c>
    </row>
    <row r="131" spans="1:15">
      <c r="A131" s="1">
        <v>0.11700000000000001</v>
      </c>
      <c r="B131" s="6">
        <f t="shared" si="13"/>
        <v>296.20315555822293</v>
      </c>
      <c r="C131" s="8">
        <f t="shared" si="25"/>
        <v>1.2905868490636607</v>
      </c>
      <c r="D131" s="6">
        <f t="shared" si="14"/>
        <v>38.315376119897536</v>
      </c>
      <c r="E131" s="12">
        <f t="shared" si="15"/>
        <v>0.2181443784417936</v>
      </c>
      <c r="F131" s="8">
        <f t="shared" si="16"/>
        <v>0.72310256356110381</v>
      </c>
      <c r="G131" s="6">
        <f t="shared" si="17"/>
        <v>3.9058223725192067</v>
      </c>
      <c r="H131" s="6">
        <f t="shared" si="26"/>
        <v>440.51681190907692</v>
      </c>
      <c r="I131" s="6">
        <f t="shared" si="19"/>
        <v>389.08620248879703</v>
      </c>
      <c r="K131" s="11">
        <f t="shared" si="20"/>
        <v>0.2181443784417936</v>
      </c>
      <c r="L131" s="11">
        <f t="shared" si="21"/>
        <v>21.814437844179359</v>
      </c>
      <c r="M131" s="11">
        <f t="shared" si="22"/>
        <v>0.71569677966467715</v>
      </c>
      <c r="N131" s="11">
        <f t="shared" si="23"/>
        <v>8.5883613559761258</v>
      </c>
      <c r="O131">
        <f t="shared" si="24"/>
        <v>125.70661858920464</v>
      </c>
    </row>
    <row r="132" spans="1:15">
      <c r="A132" s="1">
        <v>0.11799999999999999</v>
      </c>
      <c r="B132" s="6">
        <f t="shared" si="13"/>
        <v>295.76263874631388</v>
      </c>
      <c r="C132" s="8">
        <f t="shared" si="25"/>
        <v>1.2807767505288421</v>
      </c>
      <c r="D132" s="6">
        <f t="shared" si="14"/>
        <v>38.6113590170498</v>
      </c>
      <c r="E132" s="12">
        <f t="shared" si="15"/>
        <v>0.21943006024158984</v>
      </c>
      <c r="F132" s="8">
        <f t="shared" si="16"/>
        <v>0.72218628859233291</v>
      </c>
      <c r="G132" s="6">
        <f t="shared" si="17"/>
        <v>3.8892789129720362</v>
      </c>
      <c r="H132" s="6">
        <f t="shared" si="26"/>
        <v>438.65096360298361</v>
      </c>
      <c r="I132" s="6">
        <f t="shared" si="19"/>
        <v>387.92966601743331</v>
      </c>
      <c r="K132" s="11">
        <f t="shared" si="20"/>
        <v>0.21943006024158984</v>
      </c>
      <c r="L132" s="11">
        <f t="shared" si="21"/>
        <v>21.943006024158983</v>
      </c>
      <c r="M132" s="11">
        <f t="shared" si="22"/>
        <v>0.71991489580574086</v>
      </c>
      <c r="N132" s="11">
        <f t="shared" si="23"/>
        <v>8.6389787496688903</v>
      </c>
      <c r="O132">
        <f t="shared" si="24"/>
        <v>126.67769111749766</v>
      </c>
    </row>
    <row r="133" spans="1:15">
      <c r="A133" s="1">
        <v>0.11899999999999999</v>
      </c>
      <c r="B133" s="6">
        <f t="shared" si="13"/>
        <v>295.3239877827109</v>
      </c>
      <c r="C133" s="8">
        <f t="shared" si="25"/>
        <v>1.2709666534919739</v>
      </c>
      <c r="D133" s="6">
        <f t="shared" si="14"/>
        <v>38.90690233031431</v>
      </c>
      <c r="E133" s="12">
        <f t="shared" si="15"/>
        <v>0.22070593194360025</v>
      </c>
      <c r="F133" s="8">
        <f t="shared" si="16"/>
        <v>0.7212738945880387</v>
      </c>
      <c r="G133" s="6">
        <f t="shared" si="17"/>
        <v>3.8728518831933512</v>
      </c>
      <c r="H133" s="6">
        <f t="shared" si="26"/>
        <v>436.79824678765789</v>
      </c>
      <c r="I133" s="6">
        <f t="shared" si="19"/>
        <v>386.77973874791377</v>
      </c>
      <c r="K133" s="11">
        <f t="shared" si="20"/>
        <v>0.22070593194360025</v>
      </c>
      <c r="L133" s="11">
        <f t="shared" si="21"/>
        <v>22.070593194360026</v>
      </c>
      <c r="M133" s="11">
        <f t="shared" si="22"/>
        <v>0.72410082658661501</v>
      </c>
      <c r="N133" s="11">
        <f t="shared" si="23"/>
        <v>8.6892099190393797</v>
      </c>
      <c r="O133">
        <f t="shared" si="24"/>
        <v>127.6473214413884</v>
      </c>
    </row>
    <row r="134" spans="1:15">
      <c r="A134" s="1">
        <v>0.12</v>
      </c>
      <c r="B134" s="6">
        <f t="shared" si="13"/>
        <v>294.88718953592326</v>
      </c>
      <c r="C134" s="8">
        <f t="shared" si="25"/>
        <v>1.2611565579415822</v>
      </c>
      <c r="D134" s="6">
        <f t="shared" si="14"/>
        <v>39.202007918973628</v>
      </c>
      <c r="E134" s="12">
        <f t="shared" si="15"/>
        <v>0.22197199354931701</v>
      </c>
      <c r="F134" s="8">
        <f t="shared" si="16"/>
        <v>0.72036535423472048</v>
      </c>
      <c r="G134" s="6">
        <f t="shared" si="17"/>
        <v>3.85654013873756</v>
      </c>
      <c r="H134" s="6">
        <f t="shared" si="26"/>
        <v>434.95853238720343</v>
      </c>
      <c r="I134" s="6">
        <f t="shared" si="19"/>
        <v>385.63636455831863</v>
      </c>
      <c r="K134" s="11">
        <f t="shared" si="20"/>
        <v>0.22197199354931701</v>
      </c>
      <c r="L134" s="11">
        <f t="shared" si="21"/>
        <v>22.197199354931701</v>
      </c>
      <c r="M134" s="11">
        <f t="shared" si="22"/>
        <v>0.72825457201219501</v>
      </c>
      <c r="N134" s="11">
        <f t="shared" si="23"/>
        <v>8.7390548641463397</v>
      </c>
      <c r="O134">
        <f t="shared" si="24"/>
        <v>128.61551566088545</v>
      </c>
    </row>
    <row r="135" spans="1:15">
      <c r="A135" s="1">
        <v>0.121</v>
      </c>
      <c r="B135" s="6">
        <f t="shared" si="13"/>
        <v>294.45223100353604</v>
      </c>
      <c r="C135" s="8">
        <f t="shared" si="25"/>
        <v>1.2513464638661929</v>
      </c>
      <c r="D135" s="6">
        <f t="shared" si="14"/>
        <v>39.496677629243358</v>
      </c>
      <c r="E135" s="12">
        <f t="shared" si="15"/>
        <v>0.2232282450602209</v>
      </c>
      <c r="F135" s="8">
        <f t="shared" si="16"/>
        <v>0.71946064048735503</v>
      </c>
      <c r="G135" s="6">
        <f t="shared" si="17"/>
        <v>3.840342549587846</v>
      </c>
      <c r="H135" s="6">
        <f t="shared" si="26"/>
        <v>433.13169295306835</v>
      </c>
      <c r="I135" s="6">
        <f t="shared" si="19"/>
        <v>384.49948795907488</v>
      </c>
      <c r="K135" s="11">
        <f t="shared" si="20"/>
        <v>0.2232282450602209</v>
      </c>
      <c r="L135" s="11">
        <f t="shared" si="21"/>
        <v>22.322824506022091</v>
      </c>
      <c r="M135" s="11">
        <f t="shared" si="22"/>
        <v>0.73237613208733887</v>
      </c>
      <c r="N135" s="11">
        <f t="shared" si="23"/>
        <v>8.7885135850480669</v>
      </c>
      <c r="O135">
        <f t="shared" si="24"/>
        <v>129.58227983312679</v>
      </c>
    </row>
    <row r="136" spans="1:15">
      <c r="A136" s="1">
        <v>0.122</v>
      </c>
      <c r="B136" s="6">
        <f t="shared" si="13"/>
        <v>294.01909931058299</v>
      </c>
      <c r="C136" s="8">
        <f t="shared" si="25"/>
        <v>1.2415363712543326</v>
      </c>
      <c r="D136" s="6">
        <f t="shared" si="14"/>
        <v>39.790913294400418</v>
      </c>
      <c r="E136" s="12">
        <f t="shared" si="15"/>
        <v>0.22447468647778115</v>
      </c>
      <c r="F136" s="8">
        <f t="shared" si="16"/>
        <v>0.71855972656601264</v>
      </c>
      <c r="G136" s="6">
        <f t="shared" si="17"/>
        <v>3.8242579999343902</v>
      </c>
      <c r="H136" s="6">
        <f t="shared" si="26"/>
        <v>431.31760263903203</v>
      </c>
      <c r="I136" s="6">
        <f t="shared" si="19"/>
        <v>383.36905408408501</v>
      </c>
      <c r="K136" s="11">
        <f t="shared" si="20"/>
        <v>0.22447468647778115</v>
      </c>
      <c r="L136" s="11">
        <f t="shared" si="21"/>
        <v>22.447468647778116</v>
      </c>
      <c r="M136" s="11">
        <f t="shared" si="22"/>
        <v>0.7364655068168674</v>
      </c>
      <c r="N136" s="11">
        <f t="shared" si="23"/>
        <v>8.8375860818024083</v>
      </c>
      <c r="O136">
        <f t="shared" si="24"/>
        <v>130.54761997280067</v>
      </c>
    </row>
    <row r="137" spans="1:15">
      <c r="A137" s="1">
        <v>0.123</v>
      </c>
      <c r="B137" s="6">
        <f t="shared" si="13"/>
        <v>293.58778170794398</v>
      </c>
      <c r="C137" s="8">
        <f t="shared" si="25"/>
        <v>1.2317262800945279</v>
      </c>
      <c r="D137" s="6">
        <f t="shared" si="14"/>
        <v>40.084716734909684</v>
      </c>
      <c r="E137" s="12">
        <f t="shared" si="15"/>
        <v>0.22571131780345557</v>
      </c>
      <c r="F137" s="8">
        <f t="shared" si="16"/>
        <v>0.71766258595252352</v>
      </c>
      <c r="G137" s="6">
        <f t="shared" si="17"/>
        <v>3.8082853879565786</v>
      </c>
      <c r="H137" s="6">
        <f t="shared" si="26"/>
        <v>429.51613717664128</v>
      </c>
      <c r="I137" s="6">
        <f t="shared" si="19"/>
        <v>382.24500868200226</v>
      </c>
      <c r="K137" s="11">
        <f t="shared" si="20"/>
        <v>0.22571131780345557</v>
      </c>
      <c r="L137" s="11">
        <f t="shared" si="21"/>
        <v>22.571131780345556</v>
      </c>
      <c r="M137" s="11">
        <f t="shared" si="22"/>
        <v>0.74052269620556288</v>
      </c>
      <c r="N137" s="11">
        <f t="shared" si="23"/>
        <v>8.8862723544667546</v>
      </c>
      <c r="O137">
        <f t="shared" si="24"/>
        <v>131.51154205256108</v>
      </c>
    </row>
    <row r="138" spans="1:15">
      <c r="A138" s="1">
        <v>0.124</v>
      </c>
      <c r="B138" s="6">
        <f t="shared" si="13"/>
        <v>293.15826557076736</v>
      </c>
      <c r="C138" s="8">
        <f t="shared" si="25"/>
        <v>1.2219161903753044</v>
      </c>
      <c r="D138" s="6">
        <f t="shared" si="14"/>
        <v>40.378089758549038</v>
      </c>
      <c r="E138" s="12">
        <f t="shared" si="15"/>
        <v>0.22693813903869048</v>
      </c>
      <c r="F138" s="8">
        <f t="shared" si="16"/>
        <v>0.71676919238719616</v>
      </c>
      <c r="G138" s="6">
        <f t="shared" si="17"/>
        <v>3.7924236256091688</v>
      </c>
      <c r="H138" s="6">
        <f t="shared" si="26"/>
        <v>427.72717385109365</v>
      </c>
      <c r="I138" s="6">
        <f t="shared" si="19"/>
        <v>381.1272981076516</v>
      </c>
      <c r="K138" s="11">
        <f t="shared" si="20"/>
        <v>0.22693813903869048</v>
      </c>
      <c r="L138" s="11">
        <f t="shared" si="21"/>
        <v>22.693813903869049</v>
      </c>
      <c r="M138" s="11">
        <f t="shared" si="22"/>
        <v>0.74454770025817085</v>
      </c>
      <c r="N138" s="11">
        <f t="shared" si="23"/>
        <v>8.9345724030980502</v>
      </c>
      <c r="O138">
        <f t="shared" si="24"/>
        <v>132.47405200343803</v>
      </c>
    </row>
    <row r="139" spans="1:15">
      <c r="A139" s="1">
        <v>0.125</v>
      </c>
      <c r="B139" s="6">
        <f t="shared" si="13"/>
        <v>292.73053839691624</v>
      </c>
      <c r="C139" s="8">
        <f t="shared" si="25"/>
        <v>1.2121061020851887</v>
      </c>
      <c r="D139" s="6">
        <f t="shared" si="14"/>
        <v>40.671034160532876</v>
      </c>
      <c r="E139" s="12">
        <f t="shared" si="15"/>
        <v>0.22815515018492072</v>
      </c>
      <c r="F139" s="8">
        <f t="shared" si="16"/>
        <v>0.71587951986558584</v>
      </c>
      <c r="G139" s="6">
        <f t="shared" si="17"/>
        <v>3.7766716384123016</v>
      </c>
      <c r="H139" s="6">
        <f t="shared" si="26"/>
        <v>425.95059147755347</v>
      </c>
      <c r="I139" s="6">
        <f t="shared" si="19"/>
        <v>380.01586931359594</v>
      </c>
      <c r="K139" s="11">
        <f t="shared" si="20"/>
        <v>0.22815515018492072</v>
      </c>
      <c r="L139" s="11">
        <f t="shared" si="21"/>
        <v>22.815515018492071</v>
      </c>
      <c r="M139" s="11">
        <f t="shared" si="22"/>
        <v>0.74854051897939866</v>
      </c>
      <c r="N139" s="11">
        <f t="shared" si="23"/>
        <v>8.9824862277527835</v>
      </c>
      <c r="O139">
        <f t="shared" si="24"/>
        <v>133.43515571524267</v>
      </c>
    </row>
    <row r="140" spans="1:15">
      <c r="A140" s="1">
        <v>0.126</v>
      </c>
      <c r="B140" s="6">
        <f t="shared" si="13"/>
        <v>292.3045878054387</v>
      </c>
      <c r="C140" s="8">
        <f t="shared" si="25"/>
        <v>1.2022960152127073</v>
      </c>
      <c r="D140" s="6">
        <f t="shared" si="14"/>
        <v>40.963551723634055</v>
      </c>
      <c r="E140" s="12">
        <f t="shared" si="15"/>
        <v>0.22936235124356966</v>
      </c>
      <c r="F140" s="8">
        <f t="shared" si="16"/>
        <v>0.71499354263531256</v>
      </c>
      <c r="G140" s="6">
        <f t="shared" si="17"/>
        <v>3.7610283652452914</v>
      </c>
      <c r="H140" s="6">
        <f t="shared" si="26"/>
        <v>424.18627037789486</v>
      </c>
      <c r="I140" s="6">
        <f t="shared" si="19"/>
        <v>378.91066984184124</v>
      </c>
      <c r="K140" s="11">
        <f t="shared" si="20"/>
        <v>0.22936235124356966</v>
      </c>
      <c r="L140" s="11">
        <f t="shared" si="21"/>
        <v>22.936235124356966</v>
      </c>
      <c r="M140" s="11">
        <f t="shared" si="22"/>
        <v>0.75250115237391624</v>
      </c>
      <c r="N140" s="11">
        <f t="shared" si="23"/>
        <v>9.0300138284869949</v>
      </c>
      <c r="O140">
        <f t="shared" si="24"/>
        <v>134.39485903696755</v>
      </c>
    </row>
    <row r="141" spans="1:15">
      <c r="A141" s="1">
        <v>0.127</v>
      </c>
      <c r="B141" s="6">
        <f t="shared" si="13"/>
        <v>291.8804015350608</v>
      </c>
      <c r="C141" s="8">
        <f t="shared" si="25"/>
        <v>1.1924859297463859</v>
      </c>
      <c r="D141" s="6">
        <f t="shared" si="14"/>
        <v>41.255644218304305</v>
      </c>
      <c r="E141" s="12">
        <f t="shared" si="15"/>
        <v>0.23055974221604919</v>
      </c>
      <c r="F141" s="8">
        <f t="shared" si="16"/>
        <v>0.71411123519292652</v>
      </c>
      <c r="G141" s="6">
        <f t="shared" si="17"/>
        <v>3.7454927581441018</v>
      </c>
      <c r="H141" s="6">
        <f t="shared" si="26"/>
        <v>422.43409235786015</v>
      </c>
      <c r="I141" s="6">
        <f t="shared" si="19"/>
        <v>377.81164781567918</v>
      </c>
      <c r="K141" s="11">
        <f t="shared" si="20"/>
        <v>0.23055974221604919</v>
      </c>
      <c r="L141" s="11">
        <f t="shared" si="21"/>
        <v>23.05597422160492</v>
      </c>
      <c r="M141" s="11">
        <f t="shared" si="22"/>
        <v>0.75642960044635565</v>
      </c>
      <c r="N141" s="11">
        <f t="shared" si="23"/>
        <v>9.0771552053562683</v>
      </c>
      <c r="O141">
        <f t="shared" si="24"/>
        <v>135.35316777718148</v>
      </c>
    </row>
    <row r="142" spans="1:15">
      <c r="A142" s="1">
        <v>0.128</v>
      </c>
      <c r="B142" s="6">
        <f t="shared" si="13"/>
        <v>291.45796744270297</v>
      </c>
      <c r="C142" s="8">
        <f t="shared" si="25"/>
        <v>1.1826758456747513</v>
      </c>
      <c r="D142" s="6">
        <f t="shared" si="14"/>
        <v>41.547313402793186</v>
      </c>
      <c r="E142" s="12">
        <f t="shared" si="15"/>
        <v>0.23174732310375976</v>
      </c>
      <c r="F142" s="8">
        <f t="shared" si="16"/>
        <v>0.71323257228082226</v>
      </c>
      <c r="G142" s="6">
        <f t="shared" si="17"/>
        <v>3.7300637821024538</v>
      </c>
      <c r="H142" s="6">
        <f t="shared" si="26"/>
        <v>420.69394068462765</v>
      </c>
      <c r="I142" s="6">
        <f t="shared" si="19"/>
        <v>376.71875193166539</v>
      </c>
      <c r="K142" s="11">
        <f t="shared" si="20"/>
        <v>0.23174732310375976</v>
      </c>
      <c r="L142" s="11">
        <f t="shared" si="21"/>
        <v>23.174732310375976</v>
      </c>
      <c r="M142" s="11">
        <f t="shared" si="22"/>
        <v>0.76032586320131157</v>
      </c>
      <c r="N142" s="11">
        <f t="shared" si="23"/>
        <v>9.1239103584157384</v>
      </c>
      <c r="O142">
        <f t="shared" si="24"/>
        <v>136.31008770442</v>
      </c>
    </row>
    <row r="143" spans="1:15">
      <c r="A143" s="1">
        <v>0.129</v>
      </c>
      <c r="B143" s="6">
        <f t="shared" ref="B143:B206" si="27">B142-(H142*(A143-A142))</f>
        <v>291.03727350201837</v>
      </c>
      <c r="C143" s="8">
        <f t="shared" si="25"/>
        <v>1.1728657629863299</v>
      </c>
      <c r="D143" s="6">
        <f t="shared" ref="D143:D206" si="28">(B142+B143)/2*(A143-A142)+D142</f>
        <v>41.838561023265548</v>
      </c>
      <c r="E143" s="12">
        <f t="shared" ref="E143:E206" si="29">(C142+C143)/2*(A143-A142)+E142</f>
        <v>0.2329250939080903</v>
      </c>
      <c r="F143" s="8">
        <f t="shared" ref="F143:F206" si="30">0.107+(2.08*10^-3)*(B143)</f>
        <v>0.71235752888419823</v>
      </c>
      <c r="G143" s="6">
        <f t="shared" ref="G143:G206" si="31">F143*(1/2)*$G$10*(B143)^2*(3.14159/4*($G$5*0.0254)^2)</f>
        <v>3.7147404148764647</v>
      </c>
      <c r="H143" s="6">
        <f t="shared" ref="H143:H206" si="32">G143/((4/3*3.14159*($G$5*0.0254/2)^3)*$G$6)</f>
        <v>418.9657000647781</v>
      </c>
      <c r="I143" s="6">
        <f t="shared" ref="I143:I206" si="33">1/2*($G$6*4/3*3.14259*($G$5*0.0254/2)^3)*(SQRT(B143^2+C143^2))^2</f>
        <v>375.63193145173074</v>
      </c>
      <c r="K143" s="11">
        <f t="shared" ref="K143:K206" si="34">E143</f>
        <v>0.2329250939080903</v>
      </c>
      <c r="L143" s="11">
        <f t="shared" ref="L143:L206" si="35">K143*100</f>
        <v>23.29250939080903</v>
      </c>
      <c r="M143" s="11">
        <f t="shared" ref="M143:M206" si="36">N143/12</f>
        <v>0.76418994064334089</v>
      </c>
      <c r="N143" s="11">
        <f t="shared" ref="N143:N206" si="37">L143/2.54</f>
        <v>9.1702792877200903</v>
      </c>
      <c r="O143">
        <f t="shared" ref="O143:O206" si="38">D143*3.28084</f>
        <v>137.26562454757055</v>
      </c>
    </row>
    <row r="144" spans="1:15">
      <c r="A144" s="1">
        <v>0.13</v>
      </c>
      <c r="B144" s="6">
        <f t="shared" si="27"/>
        <v>290.61830780195356</v>
      </c>
      <c r="C144" s="8">
        <f t="shared" ref="C144:C207" si="39">IF(C143&gt;0,$L$9*(($L$8-$L$9*TAN(A144*$G$9/$L$9))/(($L$9+$L$8*TAN(A144*$G$9/$L$9)))),-SQRT(2*$L$5*$G$9/$G$10/(3.14159/4*($G$5*0.0254)^2)/0.485)*TANH(((A144-$O$7)*SQRT($G$9*$G$10*0.485*(3.14159/4*($G$5*0.0254)^2)/2/$L$5))))</f>
        <v>1.1630556816696473</v>
      </c>
      <c r="D144" s="6">
        <f t="shared" si="28"/>
        <v>42.129388813917537</v>
      </c>
      <c r="E144" s="12">
        <f t="shared" si="29"/>
        <v>0.2340930546304183</v>
      </c>
      <c r="F144" s="8">
        <f t="shared" si="30"/>
        <v>0.71148608022806348</v>
      </c>
      <c r="G144" s="6">
        <f t="shared" si="31"/>
        <v>3.6995216467927725</v>
      </c>
      <c r="H144" s="6">
        <f t="shared" si="32"/>
        <v>417.24925662265412</v>
      </c>
      <c r="I144" s="6">
        <f t="shared" si="33"/>
        <v>374.55113619542027</v>
      </c>
      <c r="K144" s="11">
        <f t="shared" si="34"/>
        <v>0.2340930546304183</v>
      </c>
      <c r="L144" s="11">
        <f t="shared" si="35"/>
        <v>23.409305463041829</v>
      </c>
      <c r="M144" s="11">
        <f t="shared" si="36"/>
        <v>0.7680218327769629</v>
      </c>
      <c r="N144" s="11">
        <f t="shared" si="37"/>
        <v>9.2162619933235543</v>
      </c>
      <c r="O144">
        <f t="shared" si="38"/>
        <v>138.2197839962532</v>
      </c>
    </row>
    <row r="145" spans="1:15">
      <c r="A145" s="1">
        <v>0.13100000000000001</v>
      </c>
      <c r="B145" s="6">
        <f t="shared" si="27"/>
        <v>290.20105854533091</v>
      </c>
      <c r="C145" s="8">
        <f t="shared" si="39"/>
        <v>1.1532456017132309</v>
      </c>
      <c r="D145" s="6">
        <f t="shared" si="28"/>
        <v>42.419798497091179</v>
      </c>
      <c r="E145" s="12">
        <f t="shared" si="29"/>
        <v>0.23525120527210974</v>
      </c>
      <c r="F145" s="8">
        <f t="shared" si="30"/>
        <v>0.71061820177428836</v>
      </c>
      <c r="G145" s="6">
        <f t="shared" si="31"/>
        <v>3.6844064805600567</v>
      </c>
      <c r="H145" s="6">
        <f t="shared" si="32"/>
        <v>415.54449787910249</v>
      </c>
      <c r="I145" s="6">
        <f t="shared" si="33"/>
        <v>373.47631653226273</v>
      </c>
      <c r="K145" s="11">
        <f t="shared" si="34"/>
        <v>0.23525120527210974</v>
      </c>
      <c r="L145" s="11">
        <f t="shared" si="35"/>
        <v>23.525120527210973</v>
      </c>
      <c r="M145" s="11">
        <f t="shared" si="36"/>
        <v>0.77182153960665911</v>
      </c>
      <c r="N145" s="11">
        <f t="shared" si="37"/>
        <v>9.2618584752799098</v>
      </c>
      <c r="O145">
        <f t="shared" si="38"/>
        <v>139.17257170119663</v>
      </c>
    </row>
    <row r="146" spans="1:15">
      <c r="A146" s="1">
        <v>0.13200000000000001</v>
      </c>
      <c r="B146" s="6">
        <f t="shared" si="27"/>
        <v>289.78551404745178</v>
      </c>
      <c r="C146" s="8">
        <f t="shared" si="39"/>
        <v>1.1434355231056057</v>
      </c>
      <c r="D146" s="6">
        <f t="shared" si="28"/>
        <v>42.709791783387573</v>
      </c>
      <c r="E146" s="12">
        <f t="shared" si="29"/>
        <v>0.23639954583451916</v>
      </c>
      <c r="F146" s="8">
        <f t="shared" si="30"/>
        <v>0.70975386921869976</v>
      </c>
      <c r="G146" s="6">
        <f t="shared" si="31"/>
        <v>3.6693939310838823</v>
      </c>
      <c r="H146" s="6">
        <f t="shared" si="32"/>
        <v>413.85131273059147</v>
      </c>
      <c r="I146" s="6">
        <f t="shared" si="33"/>
        <v>372.40742337426207</v>
      </c>
      <c r="K146" s="11">
        <f t="shared" si="34"/>
        <v>0.23639954583451916</v>
      </c>
      <c r="L146" s="11">
        <f t="shared" si="35"/>
        <v>23.639954583451917</v>
      </c>
      <c r="M146" s="11">
        <f t="shared" si="36"/>
        <v>0.77558906113687387</v>
      </c>
      <c r="N146" s="11">
        <f t="shared" si="37"/>
        <v>9.3070687336424864</v>
      </c>
      <c r="O146">
        <f t="shared" si="38"/>
        <v>140.12399327460929</v>
      </c>
    </row>
    <row r="147" spans="1:15">
      <c r="A147" s="1">
        <v>0.13300000000000001</v>
      </c>
      <c r="B147" s="6">
        <f t="shared" si="27"/>
        <v>289.37166273472121</v>
      </c>
      <c r="C147" s="8">
        <f t="shared" si="39"/>
        <v>1.1336254458352992</v>
      </c>
      <c r="D147" s="6">
        <f t="shared" si="28"/>
        <v>42.99937037177866</v>
      </c>
      <c r="E147" s="12">
        <f t="shared" si="29"/>
        <v>0.23753807631898963</v>
      </c>
      <c r="F147" s="8">
        <f t="shared" si="30"/>
        <v>0.70889305848822015</v>
      </c>
      <c r="G147" s="6">
        <f t="shared" si="31"/>
        <v>3.6544830252848266</v>
      </c>
      <c r="H147" s="6">
        <f t="shared" si="32"/>
        <v>412.16959142869825</v>
      </c>
      <c r="I147" s="6">
        <f t="shared" si="33"/>
        <v>371.34440816851338</v>
      </c>
      <c r="K147" s="11">
        <f t="shared" si="34"/>
        <v>0.23753807631898963</v>
      </c>
      <c r="L147" s="11">
        <f t="shared" si="35"/>
        <v>23.753807631898962</v>
      </c>
      <c r="M147" s="11">
        <f t="shared" si="36"/>
        <v>0.77932439737201309</v>
      </c>
      <c r="N147" s="11">
        <f t="shared" si="37"/>
        <v>9.3518927684641575</v>
      </c>
      <c r="O147">
        <f t="shared" si="38"/>
        <v>141.07405429054629</v>
      </c>
    </row>
    <row r="148" spans="1:15">
      <c r="A148" s="1">
        <v>0.13400000000000001</v>
      </c>
      <c r="B148" s="6">
        <f t="shared" si="27"/>
        <v>288.95949314329249</v>
      </c>
      <c r="C148" s="8">
        <f t="shared" si="39"/>
        <v>1.1238153698908373</v>
      </c>
      <c r="D148" s="6">
        <f t="shared" si="28"/>
        <v>43.288535949717669</v>
      </c>
      <c r="E148" s="12">
        <f t="shared" si="29"/>
        <v>0.2386667967268527</v>
      </c>
      <c r="F148" s="8">
        <f t="shared" si="30"/>
        <v>0.70803574573804839</v>
      </c>
      <c r="G148" s="6">
        <f t="shared" si="31"/>
        <v>3.6396728019197795</v>
      </c>
      <c r="H148" s="6">
        <f t="shared" si="32"/>
        <v>410.49922555995448</v>
      </c>
      <c r="I148" s="6">
        <f t="shared" si="33"/>
        <v>370.28722288993811</v>
      </c>
      <c r="K148" s="11">
        <f t="shared" si="34"/>
        <v>0.2386667967268527</v>
      </c>
      <c r="L148" s="11">
        <f t="shared" si="35"/>
        <v>23.866679672685269</v>
      </c>
      <c r="M148" s="11">
        <f t="shared" si="36"/>
        <v>0.78302754831644583</v>
      </c>
      <c r="N148" s="11">
        <f t="shared" si="37"/>
        <v>9.3963305797973504</v>
      </c>
      <c r="O148">
        <f t="shared" si="38"/>
        <v>142.02276028527172</v>
      </c>
    </row>
    <row r="149" spans="1:15">
      <c r="A149" s="1">
        <v>0.13500000000000001</v>
      </c>
      <c r="B149" s="6">
        <f t="shared" si="27"/>
        <v>288.54899391773256</v>
      </c>
      <c r="C149" s="8">
        <f t="shared" si="39"/>
        <v>1.1140052952607455</v>
      </c>
      <c r="D149" s="6">
        <f t="shared" si="28"/>
        <v>43.577290193248182</v>
      </c>
      <c r="E149" s="12">
        <f t="shared" si="29"/>
        <v>0.2397857070594285</v>
      </c>
      <c r="F149" s="8">
        <f t="shared" si="30"/>
        <v>0.70718190734888375</v>
      </c>
      <c r="G149" s="6">
        <f t="shared" si="31"/>
        <v>3.6249623114064038</v>
      </c>
      <c r="H149" s="6">
        <f t="shared" si="32"/>
        <v>408.84010802604797</v>
      </c>
      <c r="I149" s="6">
        <f t="shared" si="33"/>
        <v>369.23582003413821</v>
      </c>
      <c r="K149" s="11">
        <f t="shared" si="34"/>
        <v>0.2397857070594285</v>
      </c>
      <c r="L149" s="11">
        <f t="shared" si="35"/>
        <v>23.97857070594285</v>
      </c>
      <c r="M149" s="11">
        <f t="shared" si="36"/>
        <v>0.78669851397450297</v>
      </c>
      <c r="N149" s="11">
        <f t="shared" si="37"/>
        <v>9.440382167694036</v>
      </c>
      <c r="O149">
        <f t="shared" si="38"/>
        <v>142.97011675761635</v>
      </c>
    </row>
    <row r="150" spans="1:15">
      <c r="A150" s="1">
        <v>0.13600000000000001</v>
      </c>
      <c r="B150" s="6">
        <f t="shared" si="27"/>
        <v>288.14015380970653</v>
      </c>
      <c r="C150" s="8">
        <f t="shared" si="39"/>
        <v>1.1041952219335516</v>
      </c>
      <c r="D150" s="6">
        <f t="shared" si="28"/>
        <v>43.865634767111899</v>
      </c>
      <c r="E150" s="12">
        <f t="shared" si="29"/>
        <v>0.24089480731802565</v>
      </c>
      <c r="F150" s="8">
        <f t="shared" si="30"/>
        <v>0.70633151992418963</v>
      </c>
      <c r="G150" s="6">
        <f t="shared" si="31"/>
        <v>3.6103506156506384</v>
      </c>
      <c r="H150" s="6">
        <f t="shared" si="32"/>
        <v>407.19213302436771</v>
      </c>
      <c r="I150" s="6">
        <f t="shared" si="33"/>
        <v>368.19015261036475</v>
      </c>
      <c r="K150" s="11">
        <f t="shared" si="34"/>
        <v>0.24089480731802565</v>
      </c>
      <c r="L150" s="11">
        <f t="shared" si="35"/>
        <v>24.089480731802563</v>
      </c>
      <c r="M150" s="11">
        <f t="shared" si="36"/>
        <v>0.79033729435047784</v>
      </c>
      <c r="N150" s="11">
        <f t="shared" si="37"/>
        <v>9.484047532205734</v>
      </c>
      <c r="O150">
        <f t="shared" si="38"/>
        <v>143.91612916933141</v>
      </c>
    </row>
    <row r="151" spans="1:15">
      <c r="A151" s="1">
        <v>0.13700000000000001</v>
      </c>
      <c r="B151" s="6">
        <f t="shared" si="27"/>
        <v>287.73296167668218</v>
      </c>
      <c r="C151" s="8">
        <f t="shared" si="39"/>
        <v>1.0943851498977812</v>
      </c>
      <c r="D151" s="6">
        <f t="shared" si="28"/>
        <v>44.153571324855093</v>
      </c>
      <c r="E151" s="12">
        <f t="shared" si="29"/>
        <v>0.24199409750394132</v>
      </c>
      <c r="F151" s="8">
        <f t="shared" si="30"/>
        <v>0.70548456028749895</v>
      </c>
      <c r="G151" s="6">
        <f t="shared" si="31"/>
        <v>3.595836787877229</v>
      </c>
      <c r="H151" s="6">
        <f t="shared" si="32"/>
        <v>405.55519602889041</v>
      </c>
      <c r="I151" s="6">
        <f t="shared" si="33"/>
        <v>367.15017413460129</v>
      </c>
      <c r="K151" s="11">
        <f t="shared" si="34"/>
        <v>0.24199409750394132</v>
      </c>
      <c r="L151" s="11">
        <f t="shared" si="35"/>
        <v>24.199409750394132</v>
      </c>
      <c r="M151" s="11">
        <f t="shared" si="36"/>
        <v>0.79394388944862637</v>
      </c>
      <c r="N151" s="11">
        <f t="shared" si="37"/>
        <v>9.5273266733835165</v>
      </c>
      <c r="O151">
        <f t="shared" si="38"/>
        <v>144.86080294543757</v>
      </c>
    </row>
    <row r="152" spans="1:15">
      <c r="A152" s="1">
        <v>0.13800000000000001</v>
      </c>
      <c r="B152" s="6">
        <f t="shared" si="27"/>
        <v>287.32740648065328</v>
      </c>
      <c r="C152" s="8">
        <f t="shared" si="39"/>
        <v>1.0845750791419606</v>
      </c>
      <c r="D152" s="6">
        <f t="shared" si="28"/>
        <v>44.441101508933762</v>
      </c>
      <c r="E152" s="12">
        <f t="shared" si="29"/>
        <v>0.24308357761846119</v>
      </c>
      <c r="F152" s="8">
        <f t="shared" si="30"/>
        <v>0.70464100547975883</v>
      </c>
      <c r="G152" s="6">
        <f t="shared" si="31"/>
        <v>3.5814199124632018</v>
      </c>
      <c r="H152" s="6">
        <f t="shared" si="32"/>
        <v>403.92919377139873</v>
      </c>
      <c r="I152" s="6">
        <f t="shared" si="33"/>
        <v>366.11583862275819</v>
      </c>
      <c r="K152" s="11">
        <f t="shared" si="34"/>
        <v>0.24308357761846119</v>
      </c>
      <c r="L152" s="11">
        <f t="shared" si="35"/>
        <v>24.308357761846118</v>
      </c>
      <c r="M152" s="11">
        <f t="shared" si="36"/>
        <v>0.79751829927316653</v>
      </c>
      <c r="N152" s="11">
        <f t="shared" si="37"/>
        <v>9.5702195912779988</v>
      </c>
      <c r="O152">
        <f t="shared" si="38"/>
        <v>145.80414347457025</v>
      </c>
    </row>
    <row r="153" spans="1:15">
      <c r="A153" s="1">
        <v>0.13900000000000001</v>
      </c>
      <c r="B153" s="6">
        <f t="shared" si="27"/>
        <v>286.92347728688191</v>
      </c>
      <c r="C153" s="8">
        <f t="shared" si="39"/>
        <v>1.074765009654616</v>
      </c>
      <c r="D153" s="6">
        <f t="shared" si="28"/>
        <v>44.728226950817529</v>
      </c>
      <c r="E153" s="12">
        <f t="shared" si="29"/>
        <v>0.24416324766285949</v>
      </c>
      <c r="F153" s="8">
        <f t="shared" si="30"/>
        <v>0.70380083275671446</v>
      </c>
      <c r="G153" s="6">
        <f t="shared" si="31"/>
        <v>3.5670990847742208</v>
      </c>
      <c r="H153" s="6">
        <f t="shared" si="32"/>
        <v>402.31402422302517</v>
      </c>
      <c r="I153" s="6">
        <f t="shared" si="33"/>
        <v>365.08710058397594</v>
      </c>
      <c r="K153" s="11">
        <f t="shared" si="34"/>
        <v>0.24416324766285949</v>
      </c>
      <c r="L153" s="11">
        <f t="shared" si="35"/>
        <v>24.41632476628595</v>
      </c>
      <c r="M153" s="11">
        <f t="shared" si="36"/>
        <v>0.80106052382827919</v>
      </c>
      <c r="N153" s="11">
        <f t="shared" si="37"/>
        <v>9.6127262859393507</v>
      </c>
      <c r="O153">
        <f t="shared" si="38"/>
        <v>146.74615610932017</v>
      </c>
    </row>
    <row r="154" spans="1:15">
      <c r="A154" s="1">
        <v>0.14000000000000001</v>
      </c>
      <c r="B154" s="6">
        <f t="shared" si="27"/>
        <v>286.52116326265889</v>
      </c>
      <c r="C154" s="8">
        <f t="shared" si="39"/>
        <v>1.064954941424274</v>
      </c>
      <c r="D154" s="6">
        <f t="shared" si="28"/>
        <v>45.014949271092298</v>
      </c>
      <c r="E154" s="12">
        <f t="shared" si="29"/>
        <v>0.24523310763839892</v>
      </c>
      <c r="F154" s="8">
        <f t="shared" si="30"/>
        <v>0.70296401958633059</v>
      </c>
      <c r="G154" s="6">
        <f t="shared" si="31"/>
        <v>3.552873411003779</v>
      </c>
      <c r="H154" s="6">
        <f t="shared" si="32"/>
        <v>400.70958657611504</v>
      </c>
      <c r="I154" s="6">
        <f t="shared" si="33"/>
        <v>364.06391501403635</v>
      </c>
      <c r="K154" s="11">
        <f t="shared" si="34"/>
        <v>0.24523310763839892</v>
      </c>
      <c r="L154" s="11">
        <f t="shared" si="35"/>
        <v>24.523310763839891</v>
      </c>
      <c r="M154" s="11">
        <f t="shared" si="36"/>
        <v>0.80457056311810671</v>
      </c>
      <c r="N154" s="11">
        <f t="shared" si="37"/>
        <v>9.65484675741728</v>
      </c>
      <c r="O154">
        <f t="shared" si="38"/>
        <v>147.68684616657046</v>
      </c>
    </row>
    <row r="155" spans="1:15">
      <c r="A155" s="1">
        <v>0.14099999999999999</v>
      </c>
      <c r="B155" s="6">
        <f t="shared" si="27"/>
        <v>286.12045367608278</v>
      </c>
      <c r="C155" s="8">
        <f t="shared" si="39"/>
        <v>1.055144874439462</v>
      </c>
      <c r="D155" s="6">
        <f t="shared" si="28"/>
        <v>45.301270079561661</v>
      </c>
      <c r="E155" s="12">
        <f t="shared" si="29"/>
        <v>0.24629315754633077</v>
      </c>
      <c r="F155" s="8">
        <f t="shared" si="30"/>
        <v>0.70213054364625227</v>
      </c>
      <c r="G155" s="6">
        <f t="shared" si="31"/>
        <v>3.5387420080151628</v>
      </c>
      <c r="H155" s="6">
        <f t="shared" si="32"/>
        <v>399.11578122640265</v>
      </c>
      <c r="I155" s="6">
        <f t="shared" si="33"/>
        <v>363.04623738887869</v>
      </c>
      <c r="K155" s="11">
        <f t="shared" si="34"/>
        <v>0.24629315754633077</v>
      </c>
      <c r="L155" s="11">
        <f t="shared" si="35"/>
        <v>24.629315754633076</v>
      </c>
      <c r="M155" s="11">
        <f t="shared" si="36"/>
        <v>0.80804841714675446</v>
      </c>
      <c r="N155" s="11">
        <f t="shared" si="37"/>
        <v>9.696581005761054</v>
      </c>
      <c r="O155">
        <f t="shared" si="38"/>
        <v>148.62621892782909</v>
      </c>
    </row>
    <row r="156" spans="1:15">
      <c r="A156" s="1">
        <v>0.14199999999999999</v>
      </c>
      <c r="B156" s="6">
        <f t="shared" si="27"/>
        <v>285.72133789485639</v>
      </c>
      <c r="C156" s="8">
        <f t="shared" si="39"/>
        <v>1.0453348086887047</v>
      </c>
      <c r="D156" s="6">
        <f t="shared" si="28"/>
        <v>45.587190975347134</v>
      </c>
      <c r="E156" s="12">
        <f t="shared" si="29"/>
        <v>0.24734339738789485</v>
      </c>
      <c r="F156" s="8">
        <f t="shared" si="30"/>
        <v>0.70130038282130136</v>
      </c>
      <c r="G156" s="6">
        <f t="shared" si="31"/>
        <v>3.5247040031861445</v>
      </c>
      <c r="H156" s="6">
        <f t="shared" si="32"/>
        <v>397.53250975549474</v>
      </c>
      <c r="I156" s="6">
        <f t="shared" si="33"/>
        <v>362.0340236582195</v>
      </c>
      <c r="K156" s="11">
        <f t="shared" si="34"/>
        <v>0.24734339738789485</v>
      </c>
      <c r="L156" s="11">
        <f t="shared" si="35"/>
        <v>24.734339738789483</v>
      </c>
      <c r="M156" s="11">
        <f t="shared" si="36"/>
        <v>0.81149408591829009</v>
      </c>
      <c r="N156" s="11">
        <f t="shared" si="37"/>
        <v>9.7379290310194815</v>
      </c>
      <c r="O156">
        <f t="shared" si="38"/>
        <v>149.5642796395579</v>
      </c>
    </row>
    <row r="157" spans="1:15">
      <c r="A157" s="1">
        <v>0.14299999999999999</v>
      </c>
      <c r="B157" s="6">
        <f t="shared" si="27"/>
        <v>285.32380538510091</v>
      </c>
      <c r="C157" s="8">
        <f t="shared" si="39"/>
        <v>1.0355247441605293</v>
      </c>
      <c r="D157" s="6">
        <f t="shared" si="28"/>
        <v>45.872713546987114</v>
      </c>
      <c r="E157" s="12">
        <f t="shared" si="29"/>
        <v>0.24838382716431948</v>
      </c>
      <c r="F157" s="8">
        <f t="shared" si="30"/>
        <v>0.70047351520100998</v>
      </c>
      <c r="G157" s="6">
        <f t="shared" si="31"/>
        <v>3.5107585342563263</v>
      </c>
      <c r="H157" s="6">
        <f t="shared" si="32"/>
        <v>395.95967491365371</v>
      </c>
      <c r="I157" s="6">
        <f t="shared" si="33"/>
        <v>361.02723023927291</v>
      </c>
      <c r="K157" s="11">
        <f t="shared" si="34"/>
        <v>0.24838382716431948</v>
      </c>
      <c r="L157" s="11">
        <f t="shared" si="35"/>
        <v>24.838382716431948</v>
      </c>
      <c r="M157" s="11">
        <f t="shared" si="36"/>
        <v>0.8149075694367437</v>
      </c>
      <c r="N157" s="11">
        <f t="shared" si="37"/>
        <v>9.7788908332409239</v>
      </c>
      <c r="O157">
        <f t="shared" si="38"/>
        <v>150.50103351349719</v>
      </c>
    </row>
    <row r="158" spans="1:15">
      <c r="A158" s="1">
        <v>0.14399999999999999</v>
      </c>
      <c r="B158" s="6">
        <f t="shared" si="27"/>
        <v>284.92784571018728</v>
      </c>
      <c r="C158" s="8">
        <f t="shared" si="39"/>
        <v>1.0257146808434621</v>
      </c>
      <c r="D158" s="6">
        <f t="shared" si="28"/>
        <v>46.15783937253476</v>
      </c>
      <c r="E158" s="12">
        <f t="shared" si="29"/>
        <v>0.24941444687682146</v>
      </c>
      <c r="F158" s="8">
        <f t="shared" si="30"/>
        <v>0.69964991907718965</v>
      </c>
      <c r="G158" s="6">
        <f t="shared" si="31"/>
        <v>3.4969047491771068</v>
      </c>
      <c r="H158" s="6">
        <f t="shared" si="32"/>
        <v>394.39718060287555</v>
      </c>
      <c r="I158" s="6">
        <f t="shared" si="33"/>
        <v>360.02581401057256</v>
      </c>
      <c r="K158" s="11">
        <f t="shared" si="34"/>
        <v>0.24941444687682146</v>
      </c>
      <c r="L158" s="11">
        <f t="shared" si="35"/>
        <v>24.941444687682147</v>
      </c>
      <c r="M158" s="11">
        <f t="shared" si="36"/>
        <v>0.8182888677061072</v>
      </c>
      <c r="N158" s="11">
        <f t="shared" si="37"/>
        <v>9.819466412473286</v>
      </c>
      <c r="O158">
        <f t="shared" si="38"/>
        <v>151.43648572698694</v>
      </c>
    </row>
    <row r="159" spans="1:15">
      <c r="A159" s="1">
        <v>0.14499999999999999</v>
      </c>
      <c r="B159" s="6">
        <f t="shared" si="27"/>
        <v>284.5334485295844</v>
      </c>
      <c r="C159" s="8">
        <f t="shared" si="39"/>
        <v>1.0159046187260292</v>
      </c>
      <c r="D159" s="6">
        <f t="shared" si="28"/>
        <v>46.442570019654646</v>
      </c>
      <c r="E159" s="12">
        <f t="shared" si="29"/>
        <v>0.2504352565266062</v>
      </c>
      <c r="F159" s="8">
        <f t="shared" si="30"/>
        <v>0.69882957294153558</v>
      </c>
      <c r="G159" s="6">
        <f t="shared" si="31"/>
        <v>3.4831418059642063</v>
      </c>
      <c r="H159" s="6">
        <f t="shared" si="32"/>
        <v>392.84493186025742</v>
      </c>
      <c r="I159" s="6">
        <f t="shared" si="33"/>
        <v>359.02973230588822</v>
      </c>
      <c r="K159" s="11">
        <f t="shared" si="34"/>
        <v>0.2504352565266062</v>
      </c>
      <c r="L159" s="11">
        <f t="shared" si="35"/>
        <v>25.04352565266062</v>
      </c>
      <c r="M159" s="11">
        <f t="shared" si="36"/>
        <v>0.82163798073033523</v>
      </c>
      <c r="N159" s="11">
        <f t="shared" si="37"/>
        <v>9.8596557687640232</v>
      </c>
      <c r="O159">
        <f t="shared" si="38"/>
        <v>152.37064142328376</v>
      </c>
    </row>
    <row r="160" spans="1:15">
      <c r="A160" s="1">
        <v>0.14599999999999999</v>
      </c>
      <c r="B160" s="6">
        <f t="shared" si="27"/>
        <v>284.14060359772412</v>
      </c>
      <c r="C160" s="8">
        <f t="shared" si="39"/>
        <v>1.0060945577967575</v>
      </c>
      <c r="D160" s="6">
        <f t="shared" si="28"/>
        <v>46.726907045718299</v>
      </c>
      <c r="E160" s="12">
        <f t="shared" si="29"/>
        <v>0.25144625611486759</v>
      </c>
      <c r="F160" s="8">
        <f t="shared" si="30"/>
        <v>0.69801245548326618</v>
      </c>
      <c r="G160" s="6">
        <f t="shared" si="31"/>
        <v>3.4694688725527021</v>
      </c>
      <c r="H160" s="6">
        <f t="shared" si="32"/>
        <v>391.30283484164772</v>
      </c>
      <c r="I160" s="6">
        <f t="shared" si="33"/>
        <v>358.03894290824144</v>
      </c>
      <c r="K160" s="11">
        <f t="shared" si="34"/>
        <v>0.25144625611486759</v>
      </c>
      <c r="L160" s="11">
        <f t="shared" si="35"/>
        <v>25.144625611486759</v>
      </c>
      <c r="M160" s="11">
        <f t="shared" si="36"/>
        <v>0.82495490851334508</v>
      </c>
      <c r="N160" s="11">
        <f t="shared" si="37"/>
        <v>9.8994589021601413</v>
      </c>
      <c r="O160">
        <f t="shared" si="38"/>
        <v>153.30350571187444</v>
      </c>
    </row>
    <row r="161" spans="1:15">
      <c r="A161" s="1">
        <v>0.14699999999999999</v>
      </c>
      <c r="B161" s="6">
        <f t="shared" si="27"/>
        <v>283.74930076288246</v>
      </c>
      <c r="C161" s="8">
        <f t="shared" si="39"/>
        <v>0.99628449804417318</v>
      </c>
      <c r="D161" s="6">
        <f t="shared" si="28"/>
        <v>47.010851997898605</v>
      </c>
      <c r="E161" s="12">
        <f t="shared" si="29"/>
        <v>0.25244744564278804</v>
      </c>
      <c r="F161" s="8">
        <f t="shared" si="30"/>
        <v>0.69719854558679561</v>
      </c>
      <c r="G161" s="6">
        <f t="shared" si="31"/>
        <v>3.4558851266545312</v>
      </c>
      <c r="H161" s="6">
        <f t="shared" si="32"/>
        <v>389.77079680557449</v>
      </c>
      <c r="I161" s="6">
        <f t="shared" si="33"/>
        <v>357.05340404401244</v>
      </c>
      <c r="K161" s="11">
        <f t="shared" si="34"/>
        <v>0.25244744564278804</v>
      </c>
      <c r="L161" s="11">
        <f t="shared" si="35"/>
        <v>25.244744564278804</v>
      </c>
      <c r="M161" s="11">
        <f t="shared" si="36"/>
        <v>0.82823965105901587</v>
      </c>
      <c r="N161" s="11">
        <f t="shared" si="37"/>
        <v>9.93887581270819</v>
      </c>
      <c r="O161">
        <f t="shared" si="38"/>
        <v>154.23508366878565</v>
      </c>
    </row>
    <row r="162" spans="1:15">
      <c r="A162" s="1">
        <v>0.14799999999999999</v>
      </c>
      <c r="B162" s="6">
        <f t="shared" si="27"/>
        <v>283.35952996607688</v>
      </c>
      <c r="C162" s="8">
        <f t="shared" si="39"/>
        <v>0.98647443945680269</v>
      </c>
      <c r="D162" s="6">
        <f t="shared" si="28"/>
        <v>47.294406413263083</v>
      </c>
      <c r="E162" s="12">
        <f t="shared" si="29"/>
        <v>0.25343882511153853</v>
      </c>
      <c r="F162" s="8">
        <f t="shared" si="30"/>
        <v>0.69638782232943996</v>
      </c>
      <c r="G162" s="6">
        <f t="shared" si="31"/>
        <v>3.4423897556183989</v>
      </c>
      <c r="H162" s="6">
        <f t="shared" si="32"/>
        <v>388.24872609744529</v>
      </c>
      <c r="I162" s="6">
        <f t="shared" si="33"/>
        <v>356.07307437714286</v>
      </c>
      <c r="K162" s="11">
        <f t="shared" si="34"/>
        <v>0.25343882511153853</v>
      </c>
      <c r="L162" s="11">
        <f t="shared" si="35"/>
        <v>25.343882511153854</v>
      </c>
      <c r="M162" s="11">
        <f t="shared" si="36"/>
        <v>0.83149220837118942</v>
      </c>
      <c r="N162" s="11">
        <f t="shared" si="37"/>
        <v>9.9779065004542726</v>
      </c>
      <c r="O162">
        <f t="shared" si="38"/>
        <v>155.16538033689005</v>
      </c>
    </row>
    <row r="163" spans="1:15">
      <c r="A163" s="1">
        <v>0.14899999999999999</v>
      </c>
      <c r="B163" s="6">
        <f t="shared" si="27"/>
        <v>282.97128123997942</v>
      </c>
      <c r="C163" s="8">
        <f t="shared" si="39"/>
        <v>0.97666438202317229</v>
      </c>
      <c r="D163" s="6">
        <f t="shared" si="28"/>
        <v>47.577571818866112</v>
      </c>
      <c r="E163" s="12">
        <f t="shared" si="29"/>
        <v>0.25442039452227855</v>
      </c>
      <c r="F163" s="8">
        <f t="shared" si="30"/>
        <v>0.69558026497915726</v>
      </c>
      <c r="G163" s="6">
        <f t="shared" si="31"/>
        <v>3.4289819562920565</v>
      </c>
      <c r="H163" s="6">
        <f t="shared" si="32"/>
        <v>386.7365321340144</v>
      </c>
      <c r="I163" s="6">
        <f t="shared" si="33"/>
        <v>355.09791300342488</v>
      </c>
      <c r="K163" s="11">
        <f t="shared" si="34"/>
        <v>0.25442039452227855</v>
      </c>
      <c r="L163" s="11">
        <f t="shared" si="35"/>
        <v>25.442039452227856</v>
      </c>
      <c r="M163" s="11">
        <f t="shared" si="36"/>
        <v>0.83471258045366981</v>
      </c>
      <c r="N163" s="11">
        <f t="shared" si="37"/>
        <v>10.016550965444038</v>
      </c>
      <c r="O163">
        <f t="shared" si="38"/>
        <v>156.0944007262087</v>
      </c>
    </row>
    <row r="164" spans="1:15">
      <c r="A164" s="1">
        <v>0.15</v>
      </c>
      <c r="B164" s="6">
        <f t="shared" si="27"/>
        <v>282.5845447078454</v>
      </c>
      <c r="C164" s="8">
        <f t="shared" si="39"/>
        <v>0.96685432573180841</v>
      </c>
      <c r="D164" s="6">
        <f t="shared" si="28"/>
        <v>47.860349731840024</v>
      </c>
      <c r="E164" s="12">
        <f t="shared" si="29"/>
        <v>0.25539215387615605</v>
      </c>
      <c r="F164" s="8">
        <f t="shared" si="30"/>
        <v>0.69477585299231848</v>
      </c>
      <c r="G164" s="6">
        <f t="shared" si="31"/>
        <v>3.4156609348869056</v>
      </c>
      <c r="H164" s="6">
        <f t="shared" si="32"/>
        <v>385.23412538811192</v>
      </c>
      <c r="I164" s="6">
        <f t="shared" si="33"/>
        <v>354.12787944488406</v>
      </c>
      <c r="K164" s="11">
        <f t="shared" si="34"/>
        <v>0.25539215387615605</v>
      </c>
      <c r="L164" s="11">
        <f t="shared" si="35"/>
        <v>25.539215387615606</v>
      </c>
      <c r="M164" s="11">
        <f t="shared" si="36"/>
        <v>0.83790076731022323</v>
      </c>
      <c r="N164" s="11">
        <f t="shared" si="37"/>
        <v>10.054809207722679</v>
      </c>
      <c r="O164">
        <f t="shared" si="38"/>
        <v>157.02214981421002</v>
      </c>
    </row>
    <row r="165" spans="1:15">
      <c r="A165" s="1">
        <v>0.151</v>
      </c>
      <c r="B165" s="6">
        <f t="shared" si="27"/>
        <v>282.19931058245726</v>
      </c>
      <c r="C165" s="8">
        <f t="shared" si="39"/>
        <v>0.95704427057123764</v>
      </c>
      <c r="D165" s="6">
        <f t="shared" si="28"/>
        <v>48.142741659485175</v>
      </c>
      <c r="E165" s="12">
        <f t="shared" si="29"/>
        <v>0.25635410317430757</v>
      </c>
      <c r="F165" s="8">
        <f t="shared" si="30"/>
        <v>0.6939745660115112</v>
      </c>
      <c r="G165" s="6">
        <f t="shared" si="31"/>
        <v>3.402425906844869</v>
      </c>
      <c r="H165" s="6">
        <f t="shared" si="32"/>
        <v>383.74141737362925</v>
      </c>
      <c r="I165" s="6">
        <f t="shared" si="33"/>
        <v>353.16293364424581</v>
      </c>
      <c r="K165" s="11">
        <f t="shared" si="34"/>
        <v>0.25635410317430757</v>
      </c>
      <c r="L165" s="11">
        <f t="shared" si="35"/>
        <v>25.635410317430757</v>
      </c>
      <c r="M165" s="11">
        <f t="shared" si="36"/>
        <v>0.8410567689445787</v>
      </c>
      <c r="N165" s="11">
        <f t="shared" si="37"/>
        <v>10.092681227334944</v>
      </c>
      <c r="O165">
        <f t="shared" si="38"/>
        <v>157.94863254610533</v>
      </c>
    </row>
    <row r="166" spans="1:15">
      <c r="A166" s="1">
        <v>0.152</v>
      </c>
      <c r="B166" s="6">
        <f t="shared" si="27"/>
        <v>281.81556916508362</v>
      </c>
      <c r="C166" s="8">
        <f t="shared" si="39"/>
        <v>0.94723421652998685</v>
      </c>
      <c r="D166" s="6">
        <f t="shared" si="28"/>
        <v>48.424749099358948</v>
      </c>
      <c r="E166" s="12">
        <f t="shared" si="29"/>
        <v>0.25730624241785816</v>
      </c>
      <c r="F166" s="8">
        <f t="shared" si="30"/>
        <v>0.69317638386337399</v>
      </c>
      <c r="G166" s="6">
        <f t="shared" si="31"/>
        <v>3.3892760967075004</v>
      </c>
      <c r="H166" s="6">
        <f t="shared" si="32"/>
        <v>382.25832063075632</v>
      </c>
      <c r="I166" s="6">
        <f t="shared" si="33"/>
        <v>352.20303595949031</v>
      </c>
      <c r="K166" s="11">
        <f t="shared" si="34"/>
        <v>0.25730624241785816</v>
      </c>
      <c r="L166" s="11">
        <f t="shared" si="35"/>
        <v>25.730624241785815</v>
      </c>
      <c r="M166" s="11">
        <f t="shared" si="36"/>
        <v>0.84418058536042695</v>
      </c>
      <c r="N166" s="11">
        <f t="shared" si="37"/>
        <v>10.130167024325123</v>
      </c>
      <c r="O166">
        <f t="shared" si="38"/>
        <v>158.87385383514081</v>
      </c>
    </row>
    <row r="167" spans="1:15">
      <c r="A167" s="1">
        <v>0.153</v>
      </c>
      <c r="B167" s="6">
        <f t="shared" si="27"/>
        <v>281.43331084445288</v>
      </c>
      <c r="C167" s="8">
        <f t="shared" si="39"/>
        <v>0.93742416359658132</v>
      </c>
      <c r="D167" s="6">
        <f t="shared" si="28"/>
        <v>48.706373539363717</v>
      </c>
      <c r="E167" s="12">
        <f t="shared" si="29"/>
        <v>0.25824857160792142</v>
      </c>
      <c r="F167" s="8">
        <f t="shared" si="30"/>
        <v>0.69238128655646203</v>
      </c>
      <c r="G167" s="6">
        <f t="shared" si="31"/>
        <v>3.3762107379872806</v>
      </c>
      <c r="H167" s="6">
        <f t="shared" si="32"/>
        <v>380.78474871146614</v>
      </c>
      <c r="I167" s="6">
        <f t="shared" si="33"/>
        <v>351.24814715849027</v>
      </c>
      <c r="K167" s="11">
        <f t="shared" si="34"/>
        <v>0.25824857160792142</v>
      </c>
      <c r="L167" s="11">
        <f t="shared" si="35"/>
        <v>25.824857160792142</v>
      </c>
      <c r="M167" s="11">
        <f t="shared" si="36"/>
        <v>0.84727221656142193</v>
      </c>
      <c r="N167" s="11">
        <f t="shared" si="37"/>
        <v>10.167266598737063</v>
      </c>
      <c r="O167">
        <f t="shared" si="38"/>
        <v>159.79781856288605</v>
      </c>
    </row>
    <row r="168" spans="1:15">
      <c r="A168" s="1">
        <v>0.154</v>
      </c>
      <c r="B168" s="6">
        <f t="shared" si="27"/>
        <v>281.05252609574143</v>
      </c>
      <c r="C168" s="8">
        <f t="shared" si="39"/>
        <v>0.92761411175954878</v>
      </c>
      <c r="D168" s="6">
        <f t="shared" si="28"/>
        <v>48.987616457833816</v>
      </c>
      <c r="E168" s="12">
        <f t="shared" si="29"/>
        <v>0.25918109074559947</v>
      </c>
      <c r="F168" s="8">
        <f t="shared" si="30"/>
        <v>0.6915892542791422</v>
      </c>
      <c r="G168" s="6">
        <f t="shared" si="31"/>
        <v>3.3632290730410523</v>
      </c>
      <c r="H168" s="6">
        <f t="shared" si="32"/>
        <v>379.32061616523981</v>
      </c>
      <c r="I168" s="6">
        <f t="shared" si="33"/>
        <v>350.29822841373272</v>
      </c>
      <c r="K168" s="11">
        <f t="shared" si="34"/>
        <v>0.25918109074559947</v>
      </c>
      <c r="L168" s="11">
        <f t="shared" si="35"/>
        <v>25.918109074559947</v>
      </c>
      <c r="M168" s="11">
        <f t="shared" si="36"/>
        <v>0.85033166255117942</v>
      </c>
      <c r="N168" s="11">
        <f t="shared" si="37"/>
        <v>10.203979950614153</v>
      </c>
      <c r="O168">
        <f t="shared" si="38"/>
        <v>160.7205315795195</v>
      </c>
    </row>
    <row r="169" spans="1:15">
      <c r="A169" s="1">
        <v>0.155</v>
      </c>
      <c r="B169" s="6">
        <f t="shared" si="27"/>
        <v>280.67320547957621</v>
      </c>
      <c r="C169" s="8">
        <f t="shared" si="39"/>
        <v>0.91780406100741452</v>
      </c>
      <c r="D169" s="6">
        <f t="shared" si="28"/>
        <v>49.268479323621477</v>
      </c>
      <c r="E169" s="12">
        <f t="shared" si="29"/>
        <v>0.26010379983198295</v>
      </c>
      <c r="F169" s="8">
        <f t="shared" si="30"/>
        <v>0.69080026739751854</v>
      </c>
      <c r="G169" s="6">
        <f t="shared" si="31"/>
        <v>3.350330352945579</v>
      </c>
      <c r="H169" s="6">
        <f t="shared" si="32"/>
        <v>377.86583852503173</v>
      </c>
      <c r="I169" s="6">
        <f t="shared" si="33"/>
        <v>349.3532412971208</v>
      </c>
      <c r="K169" s="11">
        <f t="shared" si="34"/>
        <v>0.26010379983198295</v>
      </c>
      <c r="L169" s="11">
        <f t="shared" si="35"/>
        <v>26.010379983198295</v>
      </c>
      <c r="M169" s="11">
        <f t="shared" si="36"/>
        <v>0.85335892333327734</v>
      </c>
      <c r="N169" s="11">
        <f t="shared" si="37"/>
        <v>10.240307079999328</v>
      </c>
      <c r="O169">
        <f t="shared" si="38"/>
        <v>161.64199770411028</v>
      </c>
    </row>
    <row r="170" spans="1:15">
      <c r="A170" s="1">
        <v>0.156</v>
      </c>
      <c r="B170" s="6">
        <f t="shared" si="27"/>
        <v>280.29533964105116</v>
      </c>
      <c r="C170" s="8">
        <f t="shared" si="39"/>
        <v>0.90799401132870605</v>
      </c>
      <c r="D170" s="6">
        <f t="shared" si="28"/>
        <v>49.548963596181792</v>
      </c>
      <c r="E170" s="12">
        <f t="shared" si="29"/>
        <v>0.26101669886815099</v>
      </c>
      <c r="F170" s="8">
        <f t="shared" si="30"/>
        <v>0.69001430645338646</v>
      </c>
      <c r="G170" s="6">
        <f t="shared" si="31"/>
        <v>3.3375138373751456</v>
      </c>
      <c r="H170" s="6">
        <f t="shared" si="32"/>
        <v>376.4203322934647</v>
      </c>
      <c r="I170" s="6">
        <f t="shared" si="33"/>
        <v>348.41314777485644</v>
      </c>
      <c r="K170" s="11">
        <f t="shared" si="34"/>
        <v>0.26101669886815099</v>
      </c>
      <c r="L170" s="11">
        <f t="shared" si="35"/>
        <v>26.101669886815099</v>
      </c>
      <c r="M170" s="11">
        <f t="shared" si="36"/>
        <v>0.85635399891125641</v>
      </c>
      <c r="N170" s="11">
        <f t="shared" si="37"/>
        <v>10.276247986935077</v>
      </c>
      <c r="O170">
        <f t="shared" si="38"/>
        <v>162.56222172489706</v>
      </c>
    </row>
    <row r="171" spans="1:15">
      <c r="A171" s="1">
        <v>0.157</v>
      </c>
      <c r="B171" s="6">
        <f t="shared" si="27"/>
        <v>279.91891930875767</v>
      </c>
      <c r="C171" s="8">
        <f t="shared" si="39"/>
        <v>0.898183962711949</v>
      </c>
      <c r="D171" s="6">
        <f t="shared" si="28"/>
        <v>49.829070725656699</v>
      </c>
      <c r="E171" s="12">
        <f t="shared" si="29"/>
        <v>0.26191978785517134</v>
      </c>
      <c r="F171" s="8">
        <f t="shared" si="30"/>
        <v>0.68923135216221598</v>
      </c>
      <c r="G171" s="6">
        <f t="shared" si="31"/>
        <v>3.3247787944812046</v>
      </c>
      <c r="H171" s="6">
        <f t="shared" si="32"/>
        <v>374.98401492925598</v>
      </c>
      <c r="I171" s="6">
        <f t="shared" si="33"/>
        <v>347.47791020240118</v>
      </c>
      <c r="K171" s="11">
        <f t="shared" si="34"/>
        <v>0.26191978785517134</v>
      </c>
      <c r="L171" s="11">
        <f t="shared" si="35"/>
        <v>26.191978785517133</v>
      </c>
      <c r="M171" s="11">
        <f t="shared" si="36"/>
        <v>0.85931688928861982</v>
      </c>
      <c r="N171" s="11">
        <f t="shared" si="37"/>
        <v>10.311802671463438</v>
      </c>
      <c r="O171">
        <f t="shared" si="38"/>
        <v>163.48120839956351</v>
      </c>
    </row>
    <row r="172" spans="1:15">
      <c r="A172" s="1">
        <v>0.158</v>
      </c>
      <c r="B172" s="6">
        <f t="shared" si="27"/>
        <v>279.54393529382838</v>
      </c>
      <c r="C172" s="8">
        <f t="shared" si="39"/>
        <v>0.88837391514567021</v>
      </c>
      <c r="D172" s="6">
        <f t="shared" si="28"/>
        <v>50.108802152957992</v>
      </c>
      <c r="E172" s="12">
        <f t="shared" si="29"/>
        <v>0.26281306679410016</v>
      </c>
      <c r="F172" s="8">
        <f t="shared" si="30"/>
        <v>0.68845138541116313</v>
      </c>
      <c r="G172" s="6">
        <f t="shared" si="31"/>
        <v>3.3121245007739986</v>
      </c>
      <c r="H172" s="6">
        <f t="shared" si="32"/>
        <v>373.55680483386601</v>
      </c>
      <c r="I172" s="6">
        <f t="shared" si="33"/>
        <v>346.54749131951394</v>
      </c>
      <c r="K172" s="11">
        <f t="shared" si="34"/>
        <v>0.26281306679410016</v>
      </c>
      <c r="L172" s="11">
        <f t="shared" si="35"/>
        <v>26.281306679410015</v>
      </c>
      <c r="M172" s="11">
        <f t="shared" si="36"/>
        <v>0.86224759446883248</v>
      </c>
      <c r="N172" s="11">
        <f t="shared" si="37"/>
        <v>10.34697113362599</v>
      </c>
      <c r="O172">
        <f t="shared" si="38"/>
        <v>164.39896245551068</v>
      </c>
    </row>
    <row r="173" spans="1:15">
      <c r="A173" s="1">
        <v>0.159</v>
      </c>
      <c r="B173" s="6">
        <f t="shared" si="27"/>
        <v>279.17037848899452</v>
      </c>
      <c r="C173" s="8">
        <f t="shared" si="39"/>
        <v>0.87856386861839619</v>
      </c>
      <c r="D173" s="6">
        <f t="shared" si="28"/>
        <v>50.388159309849406</v>
      </c>
      <c r="E173" s="12">
        <f t="shared" si="29"/>
        <v>0.26369653568598217</v>
      </c>
      <c r="F173" s="8">
        <f t="shared" si="30"/>
        <v>0.68767438725710861</v>
      </c>
      <c r="G173" s="6">
        <f t="shared" si="31"/>
        <v>3.2995502410061297</v>
      </c>
      <c r="H173" s="6">
        <f t="shared" si="32"/>
        <v>372.13862133836682</v>
      </c>
      <c r="I173" s="6">
        <f t="shared" si="33"/>
        <v>345.62185424536489</v>
      </c>
      <c r="K173" s="11">
        <f t="shared" si="34"/>
        <v>0.26369653568598217</v>
      </c>
      <c r="L173" s="11">
        <f t="shared" si="35"/>
        <v>26.369653568598217</v>
      </c>
      <c r="M173" s="11">
        <f t="shared" si="36"/>
        <v>0.86514611445532197</v>
      </c>
      <c r="N173" s="11">
        <f t="shared" si="37"/>
        <v>10.381753373463864</v>
      </c>
      <c r="O173">
        <f t="shared" si="38"/>
        <v>165.31548859012634</v>
      </c>
    </row>
    <row r="174" spans="1:15">
      <c r="A174" s="1">
        <v>0.16</v>
      </c>
      <c r="B174" s="6">
        <f t="shared" si="27"/>
        <v>278.79823986765615</v>
      </c>
      <c r="C174" s="8">
        <f t="shared" si="39"/>
        <v>0.86875382311865357</v>
      </c>
      <c r="D174" s="6">
        <f t="shared" si="28"/>
        <v>50.667143619027733</v>
      </c>
      <c r="E174" s="12">
        <f t="shared" si="29"/>
        <v>0.26457019453185071</v>
      </c>
      <c r="F174" s="8">
        <f t="shared" si="30"/>
        <v>0.6869003389247248</v>
      </c>
      <c r="G174" s="6">
        <f t="shared" si="31"/>
        <v>3.2870553080580498</v>
      </c>
      <c r="H174" s="6">
        <f t="shared" si="32"/>
        <v>370.72938469052724</v>
      </c>
      <c r="I174" s="6">
        <f t="shared" si="33"/>
        <v>344.70096247372254</v>
      </c>
      <c r="K174" s="11">
        <f t="shared" si="34"/>
        <v>0.26457019453185071</v>
      </c>
      <c r="L174" s="11">
        <f t="shared" si="35"/>
        <v>26.457019453185072</v>
      </c>
      <c r="M174" s="11">
        <f t="shared" si="36"/>
        <v>0.8680124492514788</v>
      </c>
      <c r="N174" s="11">
        <f t="shared" si="37"/>
        <v>10.416149391017745</v>
      </c>
      <c r="O174">
        <f t="shared" si="38"/>
        <v>166.23079147105094</v>
      </c>
    </row>
    <row r="175" spans="1:15">
      <c r="A175" s="1">
        <v>0.161</v>
      </c>
      <c r="B175" s="6">
        <f t="shared" si="27"/>
        <v>278.4275104829656</v>
      </c>
      <c r="C175" s="8">
        <f t="shared" si="39"/>
        <v>0.85894377863496818</v>
      </c>
      <c r="D175" s="6">
        <f t="shared" si="28"/>
        <v>50.945756494203046</v>
      </c>
      <c r="E175" s="12">
        <f t="shared" si="29"/>
        <v>0.26543404333272752</v>
      </c>
      <c r="F175" s="8">
        <f t="shared" si="30"/>
        <v>0.68612922180456848</v>
      </c>
      <c r="G175" s="6">
        <f t="shared" si="31"/>
        <v>3.2746390028254195</v>
      </c>
      <c r="H175" s="6">
        <f t="shared" si="32"/>
        <v>369.32901604210855</v>
      </c>
      <c r="I175" s="6">
        <f t="shared" si="33"/>
        <v>343.78477986821514</v>
      </c>
      <c r="K175" s="11">
        <f t="shared" si="34"/>
        <v>0.26543404333272752</v>
      </c>
      <c r="L175" s="11">
        <f t="shared" si="35"/>
        <v>26.543404333272751</v>
      </c>
      <c r="M175" s="11">
        <f t="shared" si="36"/>
        <v>0.87084659886065452</v>
      </c>
      <c r="N175" s="11">
        <f t="shared" si="37"/>
        <v>10.450159186327854</v>
      </c>
      <c r="O175">
        <f t="shared" si="38"/>
        <v>167.14487573644112</v>
      </c>
    </row>
    <row r="176" spans="1:15">
      <c r="A176" s="1">
        <v>0.16200000000000001</v>
      </c>
      <c r="B176" s="6">
        <f t="shared" si="27"/>
        <v>278.05818146692349</v>
      </c>
      <c r="C176" s="8">
        <f t="shared" si="39"/>
        <v>0.8491337351558671</v>
      </c>
      <c r="D176" s="6">
        <f t="shared" si="28"/>
        <v>51.22399934017799</v>
      </c>
      <c r="E176" s="12">
        <f t="shared" si="29"/>
        <v>0.26628808208962296</v>
      </c>
      <c r="F176" s="8">
        <f t="shared" si="30"/>
        <v>0.68536101745120093</v>
      </c>
      <c r="G176" s="6">
        <f t="shared" si="31"/>
        <v>3.2623006341083136</v>
      </c>
      <c r="H176" s="6">
        <f t="shared" si="32"/>
        <v>367.93743743636861</v>
      </c>
      <c r="I176" s="6">
        <f t="shared" si="33"/>
        <v>342.87327065766334</v>
      </c>
      <c r="K176" s="11">
        <f t="shared" si="34"/>
        <v>0.26628808208962296</v>
      </c>
      <c r="L176" s="11">
        <f t="shared" si="35"/>
        <v>26.628808208962297</v>
      </c>
      <c r="M176" s="11">
        <f t="shared" si="36"/>
        <v>0.87364856328616458</v>
      </c>
      <c r="N176" s="11">
        <f t="shared" si="37"/>
        <v>10.483782759433975</v>
      </c>
      <c r="O176">
        <f t="shared" si="38"/>
        <v>168.05774599522957</v>
      </c>
    </row>
    <row r="177" spans="1:15">
      <c r="A177" s="1">
        <v>0.16300000000000001</v>
      </c>
      <c r="B177" s="6">
        <f t="shared" si="27"/>
        <v>277.69024402948713</v>
      </c>
      <c r="C177" s="8">
        <f t="shared" si="39"/>
        <v>0.83932369266987683</v>
      </c>
      <c r="D177" s="6">
        <f t="shared" si="28"/>
        <v>51.501873552926199</v>
      </c>
      <c r="E177" s="12">
        <f t="shared" si="29"/>
        <v>0.26713231080353583</v>
      </c>
      <c r="F177" s="8">
        <f t="shared" si="30"/>
        <v>0.68459570758133326</v>
      </c>
      <c r="G177" s="6">
        <f t="shared" si="31"/>
        <v>3.2500395185022275</v>
      </c>
      <c r="H177" s="6">
        <f t="shared" si="32"/>
        <v>366.55457179576905</v>
      </c>
      <c r="I177" s="6">
        <f t="shared" si="33"/>
        <v>341.96639943148335</v>
      </c>
      <c r="K177" s="11">
        <f t="shared" si="34"/>
        <v>0.26713231080353583</v>
      </c>
      <c r="L177" s="11">
        <f t="shared" si="35"/>
        <v>26.713231080353584</v>
      </c>
      <c r="M177" s="11">
        <f t="shared" si="36"/>
        <v>0.87641834253128559</v>
      </c>
      <c r="N177" s="11">
        <f t="shared" si="37"/>
        <v>10.517020110375427</v>
      </c>
      <c r="O177">
        <f t="shared" si="38"/>
        <v>168.96940682738239</v>
      </c>
    </row>
    <row r="178" spans="1:15">
      <c r="A178" s="1">
        <v>0.16400000000000001</v>
      </c>
      <c r="B178" s="6">
        <f t="shared" si="27"/>
        <v>277.32368945769139</v>
      </c>
      <c r="C178" s="8">
        <f t="shared" si="39"/>
        <v>0.82951365116552334</v>
      </c>
      <c r="D178" s="6">
        <f t="shared" si="28"/>
        <v>51.779380519669786</v>
      </c>
      <c r="E178" s="12">
        <f t="shared" si="29"/>
        <v>0.26796672947545352</v>
      </c>
      <c r="F178" s="8">
        <f t="shared" si="30"/>
        <v>0.68383327407199812</v>
      </c>
      <c r="G178" s="6">
        <f t="shared" si="31"/>
        <v>3.2378549802908587</v>
      </c>
      <c r="H178" s="6">
        <f t="shared" si="32"/>
        <v>365.18034290988288</v>
      </c>
      <c r="I178" s="6">
        <f t="shared" si="33"/>
        <v>341.06413113515856</v>
      </c>
      <c r="K178" s="11">
        <f t="shared" si="34"/>
        <v>0.26796672947545352</v>
      </c>
      <c r="L178" s="11">
        <f t="shared" si="35"/>
        <v>26.796672947545353</v>
      </c>
      <c r="M178" s="11">
        <f t="shared" si="36"/>
        <v>0.87915593659925706</v>
      </c>
      <c r="N178" s="11">
        <f t="shared" si="37"/>
        <v>10.549871239191084</v>
      </c>
      <c r="O178">
        <f t="shared" si="38"/>
        <v>169.87986278415343</v>
      </c>
    </row>
    <row r="179" spans="1:15">
      <c r="A179" s="1">
        <v>0.16500000000000001</v>
      </c>
      <c r="B179" s="6">
        <f t="shared" si="27"/>
        <v>276.95850911478152</v>
      </c>
      <c r="C179" s="8">
        <f t="shared" si="39"/>
        <v>0.81970361063133346</v>
      </c>
      <c r="D179" s="6">
        <f t="shared" si="28"/>
        <v>52.056521618956026</v>
      </c>
      <c r="E179" s="12">
        <f t="shared" si="29"/>
        <v>0.26879133810635197</v>
      </c>
      <c r="F179" s="8">
        <f t="shared" si="30"/>
        <v>0.68307369895874559</v>
      </c>
      <c r="G179" s="6">
        <f t="shared" si="31"/>
        <v>3.2257463513406242</v>
      </c>
      <c r="H179" s="6">
        <f t="shared" si="32"/>
        <v>363.81467542349719</v>
      </c>
      <c r="I179" s="6">
        <f t="shared" si="33"/>
        <v>340.16643106578039</v>
      </c>
      <c r="K179" s="11">
        <f t="shared" si="34"/>
        <v>0.26879133810635197</v>
      </c>
      <c r="L179" s="11">
        <f t="shared" si="35"/>
        <v>26.879133810635196</v>
      </c>
      <c r="M179" s="11">
        <f t="shared" si="36"/>
        <v>0.88186134549328077</v>
      </c>
      <c r="N179" s="11">
        <f t="shared" si="37"/>
        <v>10.582336145919369</v>
      </c>
      <c r="O179">
        <f t="shared" si="38"/>
        <v>170.78911838833568</v>
      </c>
    </row>
    <row r="180" spans="1:15">
      <c r="A180" s="1">
        <v>0.16600000000000001</v>
      </c>
      <c r="B180" s="6">
        <f t="shared" si="27"/>
        <v>276.59469443935802</v>
      </c>
      <c r="C180" s="8">
        <f t="shared" si="39"/>
        <v>0.80989357105583337</v>
      </c>
      <c r="D180" s="6">
        <f t="shared" si="28"/>
        <v>52.333298220733099</v>
      </c>
      <c r="E180" s="12">
        <f t="shared" si="29"/>
        <v>0.26960613669719558</v>
      </c>
      <c r="F180" s="8">
        <f t="shared" si="30"/>
        <v>0.68231696443386469</v>
      </c>
      <c r="G180" s="6">
        <f t="shared" si="31"/>
        <v>3.2137129709968897</v>
      </c>
      <c r="H180" s="6">
        <f t="shared" si="32"/>
        <v>362.45749482490987</v>
      </c>
      <c r="I180" s="6">
        <f t="shared" si="33"/>
        <v>339.27326486765566</v>
      </c>
      <c r="K180" s="11">
        <f t="shared" si="34"/>
        <v>0.26960613669719558</v>
      </c>
      <c r="L180" s="11">
        <f t="shared" si="35"/>
        <v>26.960613669719557</v>
      </c>
      <c r="M180" s="11">
        <f t="shared" si="36"/>
        <v>0.88453456921652085</v>
      </c>
      <c r="N180" s="11">
        <f t="shared" si="37"/>
        <v>10.61441483059825</v>
      </c>
      <c r="O180">
        <f t="shared" si="38"/>
        <v>171.69717813450998</v>
      </c>
    </row>
    <row r="181" spans="1:15">
      <c r="A181" s="1">
        <v>0.16700000000000001</v>
      </c>
      <c r="B181" s="6">
        <f t="shared" si="27"/>
        <v>276.2322369445331</v>
      </c>
      <c r="C181" s="8">
        <f t="shared" si="39"/>
        <v>0.80008353242755081</v>
      </c>
      <c r="D181" s="6">
        <f t="shared" si="28"/>
        <v>52.609711686425044</v>
      </c>
      <c r="E181" s="12">
        <f t="shared" si="29"/>
        <v>0.27041112524893729</v>
      </c>
      <c r="F181" s="8">
        <f t="shared" si="30"/>
        <v>0.68156305284462892</v>
      </c>
      <c r="G181" s="6">
        <f t="shared" si="31"/>
        <v>3.2017541859818706</v>
      </c>
      <c r="H181" s="6">
        <f t="shared" si="32"/>
        <v>361.10872743441422</v>
      </c>
      <c r="I181" s="6">
        <f t="shared" si="33"/>
        <v>338.38459852797877</v>
      </c>
      <c r="K181" s="11">
        <f t="shared" si="34"/>
        <v>0.27041112524893729</v>
      </c>
      <c r="L181" s="11">
        <f t="shared" si="35"/>
        <v>27.04111252489373</v>
      </c>
      <c r="M181" s="11">
        <f t="shared" si="36"/>
        <v>0.88717560777210391</v>
      </c>
      <c r="N181" s="11">
        <f t="shared" si="37"/>
        <v>10.646107293265247</v>
      </c>
      <c r="O181">
        <f t="shared" si="38"/>
        <v>172.60404648929074</v>
      </c>
    </row>
    <row r="182" spans="1:15">
      <c r="A182" s="1">
        <v>0.16800000000000001</v>
      </c>
      <c r="B182" s="6">
        <f t="shared" si="27"/>
        <v>275.87112821709866</v>
      </c>
      <c r="C182" s="8">
        <f t="shared" si="39"/>
        <v>0.79027349473501063</v>
      </c>
      <c r="D182" s="6">
        <f t="shared" si="28"/>
        <v>52.885763369005858</v>
      </c>
      <c r="E182" s="12">
        <f t="shared" si="29"/>
        <v>0.27120630376251859</v>
      </c>
      <c r="F182" s="8">
        <f t="shared" si="30"/>
        <v>0.68081194669156531</v>
      </c>
      <c r="G182" s="6">
        <f t="shared" si="31"/>
        <v>3.1898693502941726</v>
      </c>
      <c r="H182" s="6">
        <f t="shared" si="32"/>
        <v>359.76830039296863</v>
      </c>
      <c r="I182" s="6">
        <f t="shared" si="33"/>
        <v>337.50039837256963</v>
      </c>
      <c r="K182" s="11">
        <f t="shared" si="34"/>
        <v>0.27120630376251859</v>
      </c>
      <c r="L182" s="11">
        <f t="shared" si="35"/>
        <v>27.12063037625186</v>
      </c>
      <c r="M182" s="11">
        <f t="shared" si="36"/>
        <v>0.88978446116311882</v>
      </c>
      <c r="N182" s="11">
        <f t="shared" si="37"/>
        <v>10.677413533957425</v>
      </c>
      <c r="O182">
        <f t="shared" si="38"/>
        <v>173.50972789156918</v>
      </c>
    </row>
    <row r="183" spans="1:15">
      <c r="A183" s="1">
        <v>0.16900000000000001</v>
      </c>
      <c r="B183" s="6">
        <f t="shared" si="27"/>
        <v>275.51135991670571</v>
      </c>
      <c r="C183" s="8">
        <f t="shared" si="39"/>
        <v>0.78046345796674066</v>
      </c>
      <c r="D183" s="6">
        <f t="shared" si="28"/>
        <v>53.161454613072763</v>
      </c>
      <c r="E183" s="12">
        <f t="shared" si="29"/>
        <v>0.27199167223886944</v>
      </c>
      <c r="F183" s="8">
        <f t="shared" si="30"/>
        <v>0.68006362862674796</v>
      </c>
      <c r="G183" s="6">
        <f t="shared" si="31"/>
        <v>3.1780578251099558</v>
      </c>
      <c r="H183" s="6">
        <f t="shared" si="32"/>
        <v>358.43614165104947</v>
      </c>
      <c r="I183" s="6">
        <f t="shared" si="33"/>
        <v>336.62063106167375</v>
      </c>
      <c r="K183" s="11">
        <f t="shared" si="34"/>
        <v>0.27199167223886944</v>
      </c>
      <c r="L183" s="11">
        <f t="shared" si="35"/>
        <v>27.199167223886946</v>
      </c>
      <c r="M183" s="11">
        <f t="shared" si="36"/>
        <v>0.89236112939261636</v>
      </c>
      <c r="N183" s="11">
        <f t="shared" si="37"/>
        <v>10.708333552711396</v>
      </c>
      <c r="O183">
        <f t="shared" si="38"/>
        <v>174.41422675275365</v>
      </c>
    </row>
    <row r="184" spans="1:15">
      <c r="A184" s="1">
        <v>0.17</v>
      </c>
      <c r="B184" s="6">
        <f t="shared" si="27"/>
        <v>275.15292377505466</v>
      </c>
      <c r="C184" s="8">
        <f t="shared" si="39"/>
        <v>0.7706534221112662</v>
      </c>
      <c r="D184" s="6">
        <f t="shared" si="28"/>
        <v>53.436786754918643</v>
      </c>
      <c r="E184" s="12">
        <f t="shared" si="29"/>
        <v>0.27276723067890846</v>
      </c>
      <c r="F184" s="8">
        <f t="shared" si="30"/>
        <v>0.6793180814521137</v>
      </c>
      <c r="G184" s="6">
        <f t="shared" si="31"/>
        <v>3.1663189786856658</v>
      </c>
      <c r="H184" s="6">
        <f t="shared" si="32"/>
        <v>357.11217995768061</v>
      </c>
      <c r="I184" s="6">
        <f t="shared" si="33"/>
        <v>335.74526358582614</v>
      </c>
      <c r="K184" s="11">
        <f t="shared" si="34"/>
        <v>0.27276723067890846</v>
      </c>
      <c r="L184" s="11">
        <f t="shared" si="35"/>
        <v>27.276723067890845</v>
      </c>
      <c r="M184" s="11">
        <f t="shared" si="36"/>
        <v>0.89490561246361044</v>
      </c>
      <c r="N184" s="11">
        <f t="shared" si="37"/>
        <v>10.738867349563325</v>
      </c>
      <c r="O184">
        <f t="shared" si="38"/>
        <v>175.31754745700727</v>
      </c>
    </row>
    <row r="185" spans="1:15">
      <c r="A185" s="1">
        <v>0.17100000000000001</v>
      </c>
      <c r="B185" s="6">
        <f t="shared" si="27"/>
        <v>274.79581159509701</v>
      </c>
      <c r="C185" s="8">
        <f t="shared" si="39"/>
        <v>0.76084338715711475</v>
      </c>
      <c r="D185" s="6">
        <f t="shared" si="28"/>
        <v>53.711761122603718</v>
      </c>
      <c r="E185" s="12">
        <f t="shared" si="29"/>
        <v>0.27353297908354263</v>
      </c>
      <c r="F185" s="8">
        <f t="shared" si="30"/>
        <v>0.67857528811780188</v>
      </c>
      <c r="G185" s="6">
        <f t="shared" si="31"/>
        <v>3.1546521862623398</v>
      </c>
      <c r="H185" s="6">
        <f t="shared" si="32"/>
        <v>355.79634484964066</v>
      </c>
      <c r="I185" s="6">
        <f t="shared" si="33"/>
        <v>334.87426326177456</v>
      </c>
      <c r="K185" s="11">
        <f t="shared" si="34"/>
        <v>0.27353297908354263</v>
      </c>
      <c r="L185" s="11">
        <f t="shared" si="35"/>
        <v>27.353297908354264</v>
      </c>
      <c r="M185" s="11">
        <f t="shared" si="36"/>
        <v>0.89741791037907692</v>
      </c>
      <c r="N185" s="11">
        <f t="shared" si="37"/>
        <v>10.769014924548923</v>
      </c>
      <c r="O185">
        <f t="shared" si="38"/>
        <v>176.21969436148319</v>
      </c>
    </row>
    <row r="186" spans="1:15">
      <c r="A186" s="1">
        <v>0.17199999999999999</v>
      </c>
      <c r="B186" s="6">
        <f t="shared" si="27"/>
        <v>274.44001525024737</v>
      </c>
      <c r="C186" s="8">
        <f t="shared" si="39"/>
        <v>0.75103335309281294</v>
      </c>
      <c r="D186" s="6">
        <f t="shared" si="28"/>
        <v>53.986379036026385</v>
      </c>
      <c r="E186" s="12">
        <f t="shared" si="29"/>
        <v>0.27428891745366757</v>
      </c>
      <c r="F186" s="8">
        <f t="shared" si="30"/>
        <v>0.67783523172051463</v>
      </c>
      <c r="G186" s="6">
        <f t="shared" si="31"/>
        <v>3.1430568299714148</v>
      </c>
      <c r="H186" s="6">
        <f t="shared" si="32"/>
        <v>354.48856664083968</v>
      </c>
      <c r="I186" s="6">
        <f t="shared" si="33"/>
        <v>334.00759772846442</v>
      </c>
      <c r="K186" s="11">
        <f t="shared" si="34"/>
        <v>0.27428891745366757</v>
      </c>
      <c r="L186" s="11">
        <f t="shared" si="35"/>
        <v>27.428891745366755</v>
      </c>
      <c r="M186" s="11">
        <f t="shared" si="36"/>
        <v>0.89989802314195388</v>
      </c>
      <c r="N186" s="11">
        <f t="shared" si="37"/>
        <v>10.798776277703446</v>
      </c>
      <c r="O186">
        <f t="shared" si="38"/>
        <v>177.12067179655679</v>
      </c>
    </row>
    <row r="187" spans="1:15">
      <c r="A187" s="1">
        <v>0.17299999999999999</v>
      </c>
      <c r="B187" s="6">
        <f t="shared" si="27"/>
        <v>274.08552668360653</v>
      </c>
      <c r="C187" s="8">
        <f t="shared" si="39"/>
        <v>0.74122331990688628</v>
      </c>
      <c r="D187" s="6">
        <f t="shared" si="28"/>
        <v>54.260641806993313</v>
      </c>
      <c r="E187" s="12">
        <f t="shared" si="29"/>
        <v>0.27503504579016741</v>
      </c>
      <c r="F187" s="8">
        <f t="shared" si="30"/>
        <v>0.67709789550190169</v>
      </c>
      <c r="G187" s="6">
        <f t="shared" si="31"/>
        <v>3.1315322987420591</v>
      </c>
      <c r="H187" s="6">
        <f t="shared" si="32"/>
        <v>353.18877641186725</v>
      </c>
      <c r="I187" s="6">
        <f t="shared" si="33"/>
        <v>333.1452349430827</v>
      </c>
      <c r="K187" s="11">
        <f t="shared" si="34"/>
        <v>0.27503504579016741</v>
      </c>
      <c r="L187" s="11">
        <f t="shared" si="35"/>
        <v>27.503504579016742</v>
      </c>
      <c r="M187" s="11">
        <f t="shared" si="36"/>
        <v>0.90234595075514246</v>
      </c>
      <c r="N187" s="11">
        <f t="shared" si="37"/>
        <v>10.828151409061709</v>
      </c>
      <c r="O187">
        <f t="shared" si="38"/>
        <v>178.02048406605593</v>
      </c>
    </row>
    <row r="188" spans="1:15">
      <c r="A188" s="1">
        <v>0.17399999999999999</v>
      </c>
      <c r="B188" s="6">
        <f t="shared" si="27"/>
        <v>273.73233790719468</v>
      </c>
      <c r="C188" s="8">
        <f t="shared" si="39"/>
        <v>0.73141328758786239</v>
      </c>
      <c r="D188" s="6">
        <f t="shared" si="28"/>
        <v>54.534550739288711</v>
      </c>
      <c r="E188" s="12">
        <f t="shared" si="29"/>
        <v>0.27577136409391478</v>
      </c>
      <c r="F188" s="8">
        <f t="shared" si="30"/>
        <v>0.67636326284696502</v>
      </c>
      <c r="G188" s="6">
        <f t="shared" si="31"/>
        <v>3.1200779882099523</v>
      </c>
      <c r="H188" s="6">
        <f t="shared" si="32"/>
        <v>351.89690599970464</v>
      </c>
      <c r="I188" s="6">
        <f t="shared" si="33"/>
        <v>332.28714317715929</v>
      </c>
      <c r="K188" s="11">
        <f t="shared" si="34"/>
        <v>0.27577136409391478</v>
      </c>
      <c r="L188" s="11">
        <f t="shared" si="35"/>
        <v>27.577136409391478</v>
      </c>
      <c r="M188" s="11">
        <f t="shared" si="36"/>
        <v>0.90476169322150524</v>
      </c>
      <c r="N188" s="11">
        <f t="shared" si="37"/>
        <v>10.857140318658063</v>
      </c>
      <c r="O188">
        <f t="shared" si="38"/>
        <v>178.91913544748797</v>
      </c>
    </row>
    <row r="189" spans="1:15">
      <c r="A189" s="1">
        <v>0.17499999999999999</v>
      </c>
      <c r="B189" s="6">
        <f t="shared" si="27"/>
        <v>273.38044100119498</v>
      </c>
      <c r="C189" s="8">
        <f t="shared" si="39"/>
        <v>0.7216032561242669</v>
      </c>
      <c r="D189" s="6">
        <f t="shared" si="28"/>
        <v>54.808107128742904</v>
      </c>
      <c r="E189" s="12">
        <f t="shared" si="29"/>
        <v>0.27649787236577084</v>
      </c>
      <c r="F189" s="8">
        <f t="shared" si="30"/>
        <v>0.6756313172824856</v>
      </c>
      <c r="G189" s="6">
        <f t="shared" si="31"/>
        <v>3.1086933006275141</v>
      </c>
      <c r="H189" s="6">
        <f t="shared" si="32"/>
        <v>350.61288798759983</v>
      </c>
      <c r="I189" s="6">
        <f t="shared" si="33"/>
        <v>331.43329101272531</v>
      </c>
      <c r="K189" s="11">
        <f t="shared" si="34"/>
        <v>0.27649787236577084</v>
      </c>
      <c r="L189" s="11">
        <f t="shared" si="35"/>
        <v>27.649787236577083</v>
      </c>
      <c r="M189" s="11">
        <f t="shared" si="36"/>
        <v>0.90714525054386763</v>
      </c>
      <c r="N189" s="11">
        <f t="shared" si="37"/>
        <v>10.885743006526411</v>
      </c>
      <c r="O189">
        <f t="shared" si="38"/>
        <v>179.81663019226488</v>
      </c>
    </row>
    <row r="190" spans="1:15">
      <c r="A190" s="1">
        <v>0.17599999999999999</v>
      </c>
      <c r="B190" s="6">
        <f t="shared" si="27"/>
        <v>273.02982811320737</v>
      </c>
      <c r="C190" s="8">
        <f t="shared" si="39"/>
        <v>0.71179322550462709</v>
      </c>
      <c r="D190" s="6">
        <f t="shared" si="28"/>
        <v>55.081312263300106</v>
      </c>
      <c r="E190" s="12">
        <f t="shared" si="29"/>
        <v>0.27721457060658528</v>
      </c>
      <c r="F190" s="8">
        <f t="shared" si="30"/>
        <v>0.67490204247547136</v>
      </c>
      <c r="G190" s="6">
        <f t="shared" si="31"/>
        <v>3.0973776447755608</v>
      </c>
      <c r="H190" s="6">
        <f t="shared" si="32"/>
        <v>349.33665569510373</v>
      </c>
      <c r="I190" s="6">
        <f t="shared" si="33"/>
        <v>330.58364733852932</v>
      </c>
      <c r="K190" s="11">
        <f t="shared" si="34"/>
        <v>0.27721457060658528</v>
      </c>
      <c r="L190" s="11">
        <f t="shared" si="35"/>
        <v>27.721457060658526</v>
      </c>
      <c r="M190" s="11">
        <f t="shared" si="36"/>
        <v>0.90949662272501719</v>
      </c>
      <c r="N190" s="11">
        <f t="shared" si="37"/>
        <v>10.913959472700206</v>
      </c>
      <c r="O190">
        <f t="shared" si="38"/>
        <v>180.71297252592552</v>
      </c>
    </row>
    <row r="191" spans="1:15">
      <c r="A191" s="1">
        <v>0.17699999999999999</v>
      </c>
      <c r="B191" s="6">
        <f t="shared" si="27"/>
        <v>272.68049145751229</v>
      </c>
      <c r="C191" s="8">
        <f t="shared" si="39"/>
        <v>0.70198319571746903</v>
      </c>
      <c r="D191" s="6">
        <f t="shared" si="28"/>
        <v>55.354167423085464</v>
      </c>
      <c r="E191" s="12">
        <f t="shared" si="29"/>
        <v>0.27792145881719632</v>
      </c>
      <c r="F191" s="8">
        <f t="shared" si="30"/>
        <v>0.67417542223162563</v>
      </c>
      <c r="G191" s="6">
        <f t="shared" si="31"/>
        <v>3.0861304358763397</v>
      </c>
      <c r="H191" s="6">
        <f t="shared" si="32"/>
        <v>348.06814316826177</v>
      </c>
      <c r="I191" s="6">
        <f t="shared" si="33"/>
        <v>329.7381813463067</v>
      </c>
      <c r="K191" s="11">
        <f t="shared" si="34"/>
        <v>0.27792145881719632</v>
      </c>
      <c r="L191" s="11">
        <f t="shared" si="35"/>
        <v>27.792145881719634</v>
      </c>
      <c r="M191" s="11">
        <f t="shared" si="36"/>
        <v>0.9118158097677046</v>
      </c>
      <c r="N191" s="11">
        <f t="shared" si="37"/>
        <v>10.941789717212455</v>
      </c>
      <c r="O191">
        <f t="shared" si="38"/>
        <v>181.60816664835571</v>
      </c>
    </row>
    <row r="192" spans="1:15">
      <c r="A192" s="1">
        <v>0.17799999999999999</v>
      </c>
      <c r="B192" s="6">
        <f t="shared" si="27"/>
        <v>272.33242331434406</v>
      </c>
      <c r="C192" s="8">
        <f t="shared" si="39"/>
        <v>0.69217316675131912</v>
      </c>
      <c r="D192" s="6">
        <f t="shared" si="28"/>
        <v>55.626673880471394</v>
      </c>
      <c r="E192" s="12">
        <f t="shared" si="29"/>
        <v>0.2786185369984307</v>
      </c>
      <c r="F192" s="8">
        <f t="shared" si="30"/>
        <v>0.67345144049383565</v>
      </c>
      <c r="G192" s="6">
        <f t="shared" si="31"/>
        <v>3.0749510955079353</v>
      </c>
      <c r="H192" s="6">
        <f t="shared" si="32"/>
        <v>346.80728516996021</v>
      </c>
      <c r="I192" s="6">
        <f t="shared" si="33"/>
        <v>328.89686252710362</v>
      </c>
      <c r="K192" s="11">
        <f t="shared" si="34"/>
        <v>0.2786185369984307</v>
      </c>
      <c r="L192" s="11">
        <f t="shared" si="35"/>
        <v>27.861853699843071</v>
      </c>
      <c r="M192" s="11">
        <f t="shared" si="36"/>
        <v>0.91410281167464147</v>
      </c>
      <c r="N192" s="11">
        <f t="shared" si="37"/>
        <v>10.969233740095698</v>
      </c>
      <c r="O192">
        <f t="shared" si="38"/>
        <v>182.50221673400577</v>
      </c>
    </row>
    <row r="193" spans="1:15">
      <c r="A193" s="1">
        <v>0.17899999999999999</v>
      </c>
      <c r="B193" s="6">
        <f t="shared" si="27"/>
        <v>271.98561602917408</v>
      </c>
      <c r="C193" s="8">
        <f t="shared" si="39"/>
        <v>0.68236313859470488</v>
      </c>
      <c r="D193" s="6">
        <f t="shared" si="28"/>
        <v>55.898832900143155</v>
      </c>
      <c r="E193" s="12">
        <f t="shared" si="29"/>
        <v>0.2793058051511037</v>
      </c>
      <c r="F193" s="8">
        <f t="shared" si="30"/>
        <v>0.67273008134068213</v>
      </c>
      <c r="G193" s="6">
        <f t="shared" si="31"/>
        <v>3.0638390515200156</v>
      </c>
      <c r="H193" s="6">
        <f t="shared" si="32"/>
        <v>345.55401717042378</v>
      </c>
      <c r="I193" s="6">
        <f t="shared" si="33"/>
        <v>328.0596606676562</v>
      </c>
      <c r="K193" s="11">
        <f t="shared" si="34"/>
        <v>0.2793058051511037</v>
      </c>
      <c r="L193" s="11">
        <f t="shared" si="35"/>
        <v>27.930580515110371</v>
      </c>
      <c r="M193" s="11">
        <f t="shared" si="36"/>
        <v>0.91635762844850299</v>
      </c>
      <c r="N193" s="11">
        <f t="shared" si="37"/>
        <v>10.996291541382035</v>
      </c>
      <c r="O193">
        <f t="shared" si="38"/>
        <v>183.39512693210565</v>
      </c>
    </row>
    <row r="194" spans="1:15">
      <c r="A194" s="1">
        <v>0.18</v>
      </c>
      <c r="B194" s="6">
        <f t="shared" si="27"/>
        <v>271.64006201200368</v>
      </c>
      <c r="C194" s="8">
        <f t="shared" si="39"/>
        <v>0.67255311123615169</v>
      </c>
      <c r="D194" s="6">
        <f t="shared" si="28"/>
        <v>56.170645739163746</v>
      </c>
      <c r="E194" s="12">
        <f t="shared" si="29"/>
        <v>0.27998326327601913</v>
      </c>
      <c r="F194" s="8">
        <f t="shared" si="30"/>
        <v>0.67201132898496774</v>
      </c>
      <c r="G194" s="6">
        <f t="shared" si="31"/>
        <v>3.0527937379508998</v>
      </c>
      <c r="H194" s="6">
        <f t="shared" si="32"/>
        <v>344.30827533786197</v>
      </c>
      <c r="I194" s="6">
        <f t="shared" si="33"/>
        <v>327.22654584681965</v>
      </c>
      <c r="K194" s="11">
        <f t="shared" si="34"/>
        <v>0.27998326327601913</v>
      </c>
      <c r="L194" s="11">
        <f t="shared" si="35"/>
        <v>27.998326327601912</v>
      </c>
      <c r="M194" s="11">
        <f t="shared" si="36"/>
        <v>0.91858026009192617</v>
      </c>
      <c r="N194" s="11">
        <f t="shared" si="37"/>
        <v>11.022963121103114</v>
      </c>
      <c r="O194">
        <f t="shared" si="38"/>
        <v>184.28690136687797</v>
      </c>
    </row>
    <row r="195" spans="1:15">
      <c r="A195" s="1">
        <v>0.18099999999999999</v>
      </c>
      <c r="B195" s="6">
        <f t="shared" si="27"/>
        <v>271.2957537366658</v>
      </c>
      <c r="C195" s="8">
        <f t="shared" si="39"/>
        <v>0.66274308466418685</v>
      </c>
      <c r="D195" s="6">
        <f t="shared" si="28"/>
        <v>56.442113647038077</v>
      </c>
      <c r="E195" s="12">
        <f t="shared" si="29"/>
        <v>0.2806509113739693</v>
      </c>
      <c r="F195" s="8">
        <f t="shared" si="30"/>
        <v>0.67129516777226494</v>
      </c>
      <c r="G195" s="6">
        <f t="shared" si="31"/>
        <v>3.0418145949459094</v>
      </c>
      <c r="H195" s="6">
        <f t="shared" si="32"/>
        <v>343.06999652926049</v>
      </c>
      <c r="I195" s="6">
        <f t="shared" si="33"/>
        <v>326.39748843205035</v>
      </c>
      <c r="K195" s="11">
        <f t="shared" si="34"/>
        <v>0.2806509113739693</v>
      </c>
      <c r="L195" s="11">
        <f t="shared" si="35"/>
        <v>28.06509113739693</v>
      </c>
      <c r="M195" s="11">
        <f t="shared" si="36"/>
        <v>0.92077070660751081</v>
      </c>
      <c r="N195" s="11">
        <f t="shared" si="37"/>
        <v>11.04924847929013</v>
      </c>
      <c r="O195">
        <f t="shared" si="38"/>
        <v>185.17754413774841</v>
      </c>
    </row>
    <row r="196" spans="1:15">
      <c r="A196" s="1">
        <v>0.182</v>
      </c>
      <c r="B196" s="6">
        <f t="shared" si="27"/>
        <v>270.95268374013654</v>
      </c>
      <c r="C196" s="8">
        <f t="shared" si="39"/>
        <v>0.6529330588673371</v>
      </c>
      <c r="D196" s="6">
        <f t="shared" si="28"/>
        <v>56.713237865776478</v>
      </c>
      <c r="E196" s="12">
        <f t="shared" si="29"/>
        <v>0.28130874944573508</v>
      </c>
      <c r="F196" s="8">
        <f t="shared" si="30"/>
        <v>0.67058158217948405</v>
      </c>
      <c r="G196" s="6">
        <f t="shared" si="31"/>
        <v>3.0309010686770024</v>
      </c>
      <c r="H196" s="6">
        <f t="shared" si="32"/>
        <v>341.83911828131698</v>
      </c>
      <c r="I196" s="6">
        <f t="shared" si="33"/>
        <v>325.57245907593892</v>
      </c>
      <c r="K196" s="11">
        <f t="shared" si="34"/>
        <v>0.28130874944573508</v>
      </c>
      <c r="L196" s="11">
        <f t="shared" si="35"/>
        <v>28.13087494457351</v>
      </c>
      <c r="M196" s="11">
        <f t="shared" si="36"/>
        <v>0.92292896799781854</v>
      </c>
      <c r="N196" s="11">
        <f t="shared" si="37"/>
        <v>11.075147615973822</v>
      </c>
      <c r="O196">
        <f t="shared" si="38"/>
        <v>186.06705931955409</v>
      </c>
    </row>
    <row r="197" spans="1:15">
      <c r="A197" s="1">
        <v>0.183</v>
      </c>
      <c r="B197" s="6">
        <f t="shared" si="27"/>
        <v>270.61084462185522</v>
      </c>
      <c r="C197" s="8">
        <f t="shared" si="39"/>
        <v>0.64312303383412828</v>
      </c>
      <c r="D197" s="6">
        <f t="shared" si="28"/>
        <v>56.984019629957473</v>
      </c>
      <c r="E197" s="12">
        <f t="shared" si="29"/>
        <v>0.28195677749208581</v>
      </c>
      <c r="F197" s="8">
        <f t="shared" si="30"/>
        <v>0.66987055681345886</v>
      </c>
      <c r="G197" s="6">
        <f t="shared" si="31"/>
        <v>3.0200526112636426</v>
      </c>
      <c r="H197" s="6">
        <f t="shared" si="32"/>
        <v>340.61557880151668</v>
      </c>
      <c r="I197" s="6">
        <f t="shared" si="33"/>
        <v>324.75142871279166</v>
      </c>
      <c r="K197" s="11">
        <f t="shared" si="34"/>
        <v>0.28195677749208581</v>
      </c>
      <c r="L197" s="11">
        <f t="shared" si="35"/>
        <v>28.195677749208581</v>
      </c>
      <c r="M197" s="11">
        <f t="shared" si="36"/>
        <v>0.92505504426537344</v>
      </c>
      <c r="N197" s="11">
        <f t="shared" si="37"/>
        <v>11.100660531184481</v>
      </c>
      <c r="O197">
        <f t="shared" si="38"/>
        <v>186.95545096274967</v>
      </c>
    </row>
    <row r="198" spans="1:15">
      <c r="A198" s="1">
        <v>0.184</v>
      </c>
      <c r="B198" s="6">
        <f t="shared" si="27"/>
        <v>270.27022904305369</v>
      </c>
      <c r="C198" s="8">
        <f t="shared" si="39"/>
        <v>0.63331300955308767</v>
      </c>
      <c r="D198" s="6">
        <f t="shared" si="28"/>
        <v>57.254460166789926</v>
      </c>
      <c r="E198" s="12">
        <f t="shared" si="29"/>
        <v>0.28259499551377942</v>
      </c>
      <c r="F198" s="8">
        <f t="shared" si="30"/>
        <v>0.66916207640955172</v>
      </c>
      <c r="G198" s="6">
        <f t="shared" si="31"/>
        <v>3.0092686806949045</v>
      </c>
      <c r="H198" s="6">
        <f t="shared" si="32"/>
        <v>339.39931695934661</v>
      </c>
      <c r="I198" s="6">
        <f t="shared" si="33"/>
        <v>323.93436855526261</v>
      </c>
      <c r="K198" s="11">
        <f t="shared" si="34"/>
        <v>0.28259499551377942</v>
      </c>
      <c r="L198" s="11">
        <f t="shared" si="35"/>
        <v>28.259499551377942</v>
      </c>
      <c r="M198" s="11">
        <f t="shared" si="36"/>
        <v>0.92714893541266219</v>
      </c>
      <c r="N198" s="11">
        <f t="shared" si="37"/>
        <v>11.125787224951946</v>
      </c>
      <c r="O198">
        <f t="shared" si="38"/>
        <v>187.84272309361106</v>
      </c>
    </row>
    <row r="199" spans="1:15">
      <c r="A199" s="1">
        <v>0.185</v>
      </c>
      <c r="B199" s="6">
        <f t="shared" si="27"/>
        <v>269.93082972609432</v>
      </c>
      <c r="C199" s="8">
        <f t="shared" si="39"/>
        <v>0.62350298601274079</v>
      </c>
      <c r="D199" s="6">
        <f t="shared" si="28"/>
        <v>57.524560696174497</v>
      </c>
      <c r="E199" s="12">
        <f t="shared" si="29"/>
        <v>0.28322340351156233</v>
      </c>
      <c r="F199" s="8">
        <f t="shared" si="30"/>
        <v>0.66845612583027625</v>
      </c>
      <c r="G199" s="6">
        <f t="shared" si="31"/>
        <v>2.9985487407527711</v>
      </c>
      <c r="H199" s="6">
        <f t="shared" si="32"/>
        <v>338.19027227764502</v>
      </c>
      <c r="I199" s="6">
        <f t="shared" si="33"/>
        <v>323.12125009103289</v>
      </c>
      <c r="K199" s="11">
        <f t="shared" si="34"/>
        <v>0.28322340351156233</v>
      </c>
      <c r="L199" s="11">
        <f t="shared" si="35"/>
        <v>28.322340351156232</v>
      </c>
      <c r="M199" s="11">
        <f t="shared" si="36"/>
        <v>0.9292106414421335</v>
      </c>
      <c r="N199" s="11">
        <f t="shared" si="37"/>
        <v>11.150527697305602</v>
      </c>
      <c r="O199">
        <f t="shared" si="38"/>
        <v>188.72887971443714</v>
      </c>
    </row>
    <row r="200" spans="1:15">
      <c r="A200" s="1">
        <v>0.186</v>
      </c>
      <c r="B200" s="6">
        <f t="shared" si="27"/>
        <v>269.59263945381667</v>
      </c>
      <c r="C200" s="8">
        <f t="shared" si="39"/>
        <v>0.61369296320161548</v>
      </c>
      <c r="D200" s="6">
        <f t="shared" si="28"/>
        <v>57.794322430764453</v>
      </c>
      <c r="E200" s="12">
        <f t="shared" si="29"/>
        <v>0.2838420014861695</v>
      </c>
      <c r="F200" s="8">
        <f t="shared" si="30"/>
        <v>0.66775269006393878</v>
      </c>
      <c r="G200" s="6">
        <f t="shared" si="31"/>
        <v>2.987892260936627</v>
      </c>
      <c r="H200" s="6">
        <f t="shared" si="32"/>
        <v>336.98838492408532</v>
      </c>
      <c r="I200" s="6">
        <f t="shared" si="33"/>
        <v>322.312045079538</v>
      </c>
      <c r="K200" s="11">
        <f t="shared" si="34"/>
        <v>0.2838420014861695</v>
      </c>
      <c r="L200" s="11">
        <f t="shared" si="35"/>
        <v>28.384200148616952</v>
      </c>
      <c r="M200" s="11">
        <f t="shared" si="36"/>
        <v>0.93124016235619911</v>
      </c>
      <c r="N200" s="11">
        <f t="shared" si="37"/>
        <v>11.17488194827439</v>
      </c>
      <c r="O200">
        <f t="shared" si="38"/>
        <v>189.61392480374926</v>
      </c>
    </row>
    <row r="201" spans="1:15">
      <c r="A201" s="1">
        <v>0.187</v>
      </c>
      <c r="B201" s="6">
        <f t="shared" si="27"/>
        <v>269.25565106889258</v>
      </c>
      <c r="C201" s="8">
        <f t="shared" si="39"/>
        <v>0.60388294110823804</v>
      </c>
      <c r="D201" s="6">
        <f t="shared" si="28"/>
        <v>58.063746576025807</v>
      </c>
      <c r="E201" s="12">
        <f t="shared" si="29"/>
        <v>0.28445078943832441</v>
      </c>
      <c r="F201" s="8">
        <f t="shared" si="30"/>
        <v>0.66705175422329666</v>
      </c>
      <c r="G201" s="6">
        <f t="shared" si="31"/>
        <v>2.9772987163888951</v>
      </c>
      <c r="H201" s="6">
        <f t="shared" si="32"/>
        <v>335.7935957027891</v>
      </c>
      <c r="I201" s="6">
        <f t="shared" si="33"/>
        <v>321.50672554874018</v>
      </c>
      <c r="K201" s="11">
        <f t="shared" si="34"/>
        <v>0.28445078943832441</v>
      </c>
      <c r="L201" s="11">
        <f t="shared" si="35"/>
        <v>28.445078943832442</v>
      </c>
      <c r="M201" s="11">
        <f t="shared" si="36"/>
        <v>0.93323749815723234</v>
      </c>
      <c r="N201" s="11">
        <f t="shared" si="37"/>
        <v>11.198849977886788</v>
      </c>
      <c r="O201">
        <f t="shared" si="38"/>
        <v>190.49786231648849</v>
      </c>
    </row>
    <row r="202" spans="1:15">
      <c r="A202" s="1">
        <v>0.188</v>
      </c>
      <c r="B202" s="6">
        <f t="shared" si="27"/>
        <v>268.91985747318978</v>
      </c>
      <c r="C202" s="8">
        <f t="shared" si="39"/>
        <v>0.59407291972113463</v>
      </c>
      <c r="D202" s="6">
        <f t="shared" si="28"/>
        <v>58.332834330296848</v>
      </c>
      <c r="E202" s="12">
        <f t="shared" si="29"/>
        <v>0.2850497673687391</v>
      </c>
      <c r="F202" s="8">
        <f t="shared" si="30"/>
        <v>0.66635330354423483</v>
      </c>
      <c r="G202" s="6">
        <f t="shared" si="31"/>
        <v>2.9667675878218298</v>
      </c>
      <c r="H202" s="6">
        <f t="shared" si="32"/>
        <v>334.6058460460693</v>
      </c>
      <c r="I202" s="6">
        <f t="shared" si="33"/>
        <v>320.70526379194968</v>
      </c>
      <c r="K202" s="11">
        <f t="shared" si="34"/>
        <v>0.2850497673687391</v>
      </c>
      <c r="L202" s="11">
        <f t="shared" si="35"/>
        <v>28.50497673687391</v>
      </c>
      <c r="M202" s="11">
        <f t="shared" si="36"/>
        <v>0.93520264884756921</v>
      </c>
      <c r="N202" s="11">
        <f t="shared" si="37"/>
        <v>11.22243178617083</v>
      </c>
      <c r="O202">
        <f t="shared" si="38"/>
        <v>191.3806961842111</v>
      </c>
    </row>
    <row r="203" spans="1:15">
      <c r="A203" s="1">
        <v>0.189</v>
      </c>
      <c r="B203" s="6">
        <f t="shared" si="27"/>
        <v>268.58525162714369</v>
      </c>
      <c r="C203" s="8">
        <f t="shared" si="39"/>
        <v>0.58426289902883177</v>
      </c>
      <c r="D203" s="6">
        <f t="shared" si="28"/>
        <v>58.601586884847016</v>
      </c>
      <c r="E203" s="12">
        <f t="shared" si="29"/>
        <v>0.28563893527811407</v>
      </c>
      <c r="F203" s="8">
        <f t="shared" si="30"/>
        <v>0.66565732338445893</v>
      </c>
      <c r="G203" s="6">
        <f t="shared" si="31"/>
        <v>2.956298361445421</v>
      </c>
      <c r="H203" s="6">
        <f t="shared" si="32"/>
        <v>333.42507800629915</v>
      </c>
      <c r="I203" s="6">
        <f t="shared" si="33"/>
        <v>319.90763236468769</v>
      </c>
      <c r="K203" s="11">
        <f t="shared" si="34"/>
        <v>0.28563893527811407</v>
      </c>
      <c r="L203" s="11">
        <f t="shared" si="35"/>
        <v>28.563893527811405</v>
      </c>
      <c r="M203" s="11">
        <f t="shared" si="36"/>
        <v>0.9371356144295081</v>
      </c>
      <c r="N203" s="11">
        <f t="shared" si="37"/>
        <v>11.245627373154097</v>
      </c>
      <c r="O203">
        <f t="shared" si="38"/>
        <v>192.26243031528148</v>
      </c>
    </row>
    <row r="204" spans="1:15">
      <c r="A204" s="1">
        <v>0.19</v>
      </c>
      <c r="B204" s="6">
        <f t="shared" si="27"/>
        <v>268.25182654913738</v>
      </c>
      <c r="C204" s="8">
        <f t="shared" si="39"/>
        <v>0.57445287901985642</v>
      </c>
      <c r="D204" s="6">
        <f t="shared" si="28"/>
        <v>58.870005423935154</v>
      </c>
      <c r="E204" s="12">
        <f t="shared" si="29"/>
        <v>0.28621829316713843</v>
      </c>
      <c r="F204" s="8">
        <f t="shared" si="30"/>
        <v>0.66496379922220583</v>
      </c>
      <c r="G204" s="6">
        <f t="shared" si="31"/>
        <v>2.9458905288964052</v>
      </c>
      <c r="H204" s="6">
        <f t="shared" si="32"/>
        <v>332.25123424790547</v>
      </c>
      <c r="I204" s="6">
        <f t="shared" si="33"/>
        <v>319.11380408159596</v>
      </c>
      <c r="K204" s="11">
        <f t="shared" si="34"/>
        <v>0.28621829316713843</v>
      </c>
      <c r="L204" s="11">
        <f t="shared" si="35"/>
        <v>28.621829316713843</v>
      </c>
      <c r="M204" s="11">
        <f t="shared" si="36"/>
        <v>0.93903639490530988</v>
      </c>
      <c r="N204" s="11">
        <f t="shared" si="37"/>
        <v>11.268436738863718</v>
      </c>
      <c r="O204">
        <f t="shared" si="38"/>
        <v>193.1430685950634</v>
      </c>
    </row>
    <row r="205" spans="1:15">
      <c r="A205" s="1">
        <v>0.191</v>
      </c>
      <c r="B205" s="6">
        <f t="shared" si="27"/>
        <v>267.91957531488947</v>
      </c>
      <c r="C205" s="8">
        <f t="shared" si="39"/>
        <v>0.56464285968273509</v>
      </c>
      <c r="D205" s="6">
        <f t="shared" si="28"/>
        <v>59.138091124867167</v>
      </c>
      <c r="E205" s="12">
        <f t="shared" si="29"/>
        <v>0.28678784103648974</v>
      </c>
      <c r="F205" s="8">
        <f t="shared" si="30"/>
        <v>0.66427271665497012</v>
      </c>
      <c r="G205" s="6">
        <f t="shared" si="31"/>
        <v>2.935543587168346</v>
      </c>
      <c r="H205" s="6">
        <f t="shared" si="32"/>
        <v>331.08425803948313</v>
      </c>
      <c r="I205" s="6">
        <f t="shared" si="33"/>
        <v>318.3237520133888</v>
      </c>
      <c r="K205" s="11">
        <f t="shared" si="34"/>
        <v>0.28678784103648974</v>
      </c>
      <c r="L205" s="11">
        <f t="shared" si="35"/>
        <v>28.678784103648976</v>
      </c>
      <c r="M205" s="11">
        <f t="shared" si="36"/>
        <v>0.94090499027719732</v>
      </c>
      <c r="N205" s="11">
        <f t="shared" si="37"/>
        <v>11.290859883326368</v>
      </c>
      <c r="O205">
        <f t="shared" si="38"/>
        <v>194.02261488610918</v>
      </c>
    </row>
    <row r="206" spans="1:15">
      <c r="A206" s="1">
        <v>0.192</v>
      </c>
      <c r="B206" s="6">
        <f t="shared" si="27"/>
        <v>267.58849105684999</v>
      </c>
      <c r="C206" s="8">
        <f t="shared" si="39"/>
        <v>0.55483284100599461</v>
      </c>
      <c r="D206" s="6">
        <f t="shared" si="28"/>
        <v>59.405845158053033</v>
      </c>
      <c r="E206" s="12">
        <f t="shared" si="29"/>
        <v>0.2873475788868341</v>
      </c>
      <c r="F206" s="8">
        <f t="shared" si="30"/>
        <v>0.66358406139824799</v>
      </c>
      <c r="G206" s="6">
        <f t="shared" si="31"/>
        <v>2.9252570385427936</v>
      </c>
      <c r="H206" s="6">
        <f t="shared" si="32"/>
        <v>329.92409324603057</v>
      </c>
      <c r="I206" s="6">
        <f t="shared" si="33"/>
        <v>317.53744948384866</v>
      </c>
      <c r="K206" s="11">
        <f t="shared" si="34"/>
        <v>0.2873475788868341</v>
      </c>
      <c r="L206" s="11">
        <f t="shared" si="35"/>
        <v>28.734757888683411</v>
      </c>
      <c r="M206" s="11">
        <f t="shared" si="36"/>
        <v>0.942741400547356</v>
      </c>
      <c r="N206" s="11">
        <f t="shared" si="37"/>
        <v>11.312896806568272</v>
      </c>
      <c r="O206">
        <f t="shared" si="38"/>
        <v>194.9010730283467</v>
      </c>
    </row>
    <row r="207" spans="1:15">
      <c r="A207" s="1">
        <v>0.193</v>
      </c>
      <c r="B207" s="6">
        <f t="shared" ref="B207:B270" si="40">B206-(H206*(A207-A206))</f>
        <v>267.25856696360398</v>
      </c>
      <c r="C207" s="8">
        <f t="shared" si="39"/>
        <v>0.54502282297816074</v>
      </c>
      <c r="D207" s="6">
        <f t="shared" ref="D207:D270" si="41">(B206+B207)/2*(A207-A206)+D206</f>
        <v>59.673268687063263</v>
      </c>
      <c r="E207" s="12">
        <f t="shared" ref="E207:E270" si="42">(C206+C207)/2*(A207-A206)+E206</f>
        <v>0.28789750671882619</v>
      </c>
      <c r="F207" s="8">
        <f t="shared" ref="F207:F214" si="43">0.107+(2.08*10^-3)*(B207)</f>
        <v>0.66289781928429636</v>
      </c>
      <c r="G207" s="6">
        <f t="shared" ref="G207:G214" si="44">F207*(1/2)*$G$10*(B207)^2*(3.14159/4*($G$5*0.0254)^2)</f>
        <v>2.9150303905214727</v>
      </c>
      <c r="H207" s="6">
        <f t="shared" ref="H207:H214" si="45">G207/((4/3*3.14159*($G$5*0.0254/2)^3)*$G$6)</f>
        <v>328.77068432130193</v>
      </c>
      <c r="I207" s="6">
        <f t="shared" ref="I207:I214" si="46">1/2*($G$6*4/3*3.14259*($G$5*0.0254/2)^3)*(SQRT(B207^2+C207^2))^2</f>
        <v>316.75487006686365</v>
      </c>
      <c r="K207" s="11">
        <f t="shared" ref="K207:K214" si="47">E207</f>
        <v>0.28789750671882619</v>
      </c>
      <c r="L207" s="11">
        <f t="shared" ref="L207:L214" si="48">K207*100</f>
        <v>28.789750671882619</v>
      </c>
      <c r="M207" s="11">
        <f t="shared" ref="M207:M214" si="49">N207/12</f>
        <v>0.94454562571793366</v>
      </c>
      <c r="N207" s="11">
        <f t="shared" ref="N207:N214" si="50">L207/2.54</f>
        <v>11.334547508615204</v>
      </c>
      <c r="O207">
        <f t="shared" ref="O207:O214" si="51">D207*3.28084</f>
        <v>195.77844683926463</v>
      </c>
    </row>
    <row r="208" spans="1:15">
      <c r="A208" s="1">
        <v>0.19400000000000001</v>
      </c>
      <c r="B208" s="6">
        <f t="shared" si="40"/>
        <v>266.9297962792827</v>
      </c>
      <c r="C208" s="8">
        <f t="shared" ref="C208:C271" si="52">IF(C207&gt;0,$L$9*(($L$8-$L$9*TAN(A208*$G$9/$L$9))/(($L$9+$L$8*TAN(A208*$G$9/$L$9)))),-SQRT(2*$L$5*$G$9/$G$10/(3.14159/4*($G$5*0.0254)^2)/0.485)*TANH(((A208-$O$7)*SQRT($G$9*$G$10*0.485*(3.14159/4*($G$5*0.0254)^2)/2/$L$5))))</f>
        <v>0.53521280558776141</v>
      </c>
      <c r="D208" s="6">
        <f t="shared" si="41"/>
        <v>59.940362868684709</v>
      </c>
      <c r="E208" s="12">
        <f t="shared" si="42"/>
        <v>0.28843762453310917</v>
      </c>
      <c r="F208" s="8">
        <f t="shared" si="43"/>
        <v>0.66221397626090805</v>
      </c>
      <c r="G208" s="6">
        <f t="shared" si="44"/>
        <v>2.9048631557595037</v>
      </c>
      <c r="H208" s="6">
        <f t="shared" si="45"/>
        <v>327.6239763002751</v>
      </c>
      <c r="I208" s="6">
        <f t="shared" si="46"/>
        <v>315.9759875835058</v>
      </c>
      <c r="K208" s="11">
        <f t="shared" si="47"/>
        <v>0.28843762453310917</v>
      </c>
      <c r="L208" s="11">
        <f t="shared" si="48"/>
        <v>28.843762453310916</v>
      </c>
      <c r="M208" s="11">
        <f t="shared" si="49"/>
        <v>0.9463176657910406</v>
      </c>
      <c r="N208" s="11">
        <f t="shared" si="50"/>
        <v>11.355811989492487</v>
      </c>
      <c r="O208">
        <f t="shared" si="51"/>
        <v>196.65474011409555</v>
      </c>
    </row>
    <row r="209" spans="1:15">
      <c r="A209" s="1">
        <v>0.19500000000000001</v>
      </c>
      <c r="B209" s="6">
        <f t="shared" si="40"/>
        <v>266.60217230298241</v>
      </c>
      <c r="C209" s="8">
        <f t="shared" si="52"/>
        <v>0.5254027888233217</v>
      </c>
      <c r="D209" s="6">
        <f t="shared" si="41"/>
        <v>60.207128852975842</v>
      </c>
      <c r="E209" s="12">
        <f t="shared" si="42"/>
        <v>0.2889679323303147</v>
      </c>
      <c r="F209" s="8">
        <f t="shared" si="43"/>
        <v>0.66153251839020344</v>
      </c>
      <c r="G209" s="6">
        <f t="shared" si="44"/>
        <v>2.8947548519996298</v>
      </c>
      <c r="H209" s="6">
        <f t="shared" si="45"/>
        <v>326.48391479173392</v>
      </c>
      <c r="I209" s="6">
        <f t="shared" si="46"/>
        <v>315.20077609915222</v>
      </c>
      <c r="K209" s="11">
        <f t="shared" si="47"/>
        <v>0.2889679323303147</v>
      </c>
      <c r="L209" s="11">
        <f t="shared" si="48"/>
        <v>28.89679323303147</v>
      </c>
      <c r="M209" s="11">
        <f t="shared" si="49"/>
        <v>0.94805752076874894</v>
      </c>
      <c r="N209" s="11">
        <f t="shared" si="50"/>
        <v>11.376690249224987</v>
      </c>
      <c r="O209">
        <f t="shared" si="51"/>
        <v>197.52995662599727</v>
      </c>
    </row>
    <row r="210" spans="1:15">
      <c r="A210" s="1">
        <v>0.19600000000000001</v>
      </c>
      <c r="B210" s="6">
        <f t="shared" si="40"/>
        <v>266.2756883881907</v>
      </c>
      <c r="C210" s="8">
        <f t="shared" si="52"/>
        <v>0.51559277267336912</v>
      </c>
      <c r="D210" s="6">
        <f t="shared" si="41"/>
        <v>60.473567783321428</v>
      </c>
      <c r="E210" s="12">
        <f t="shared" si="42"/>
        <v>0.28948843011106307</v>
      </c>
      <c r="F210" s="8">
        <f t="shared" si="43"/>
        <v>0.66085343184743672</v>
      </c>
      <c r="G210" s="6">
        <f t="shared" si="44"/>
        <v>2.8847050020074385</v>
      </c>
      <c r="H210" s="6">
        <f t="shared" si="45"/>
        <v>325.35044597096186</v>
      </c>
      <c r="I210" s="6">
        <f t="shared" si="46"/>
        <v>314.42920992064376</v>
      </c>
      <c r="K210" s="11">
        <f t="shared" si="47"/>
        <v>0.28948843011106307</v>
      </c>
      <c r="L210" s="11">
        <f t="shared" si="48"/>
        <v>28.948843011106305</v>
      </c>
      <c r="M210" s="11">
        <f t="shared" si="49"/>
        <v>0.94976519065309395</v>
      </c>
      <c r="N210" s="11">
        <f t="shared" si="50"/>
        <v>11.397182287837127</v>
      </c>
      <c r="O210">
        <f t="shared" si="51"/>
        <v>198.40410012623227</v>
      </c>
    </row>
    <row r="211" spans="1:15">
      <c r="A211" s="1">
        <v>0.19700000000000001</v>
      </c>
      <c r="B211" s="6">
        <f t="shared" si="40"/>
        <v>265.95033794221973</v>
      </c>
      <c r="C211" s="8">
        <f t="shared" si="52"/>
        <v>0.50578275712643073</v>
      </c>
      <c r="D211" s="6">
        <f t="shared" si="41"/>
        <v>60.739680796486631</v>
      </c>
      <c r="E211" s="12">
        <f t="shared" si="42"/>
        <v>0.28999911787596294</v>
      </c>
      <c r="F211" s="8">
        <f t="shared" si="43"/>
        <v>0.66017670291981712</v>
      </c>
      <c r="G211" s="6">
        <f t="shared" si="44"/>
        <v>2.8747131335075427</v>
      </c>
      <c r="H211" s="6">
        <f t="shared" si="45"/>
        <v>324.22351657254427</v>
      </c>
      <c r="I211" s="6">
        <f t="shared" si="46"/>
        <v>313.66126359348505</v>
      </c>
      <c r="K211" s="11">
        <f t="shared" si="47"/>
        <v>0.28999911787596294</v>
      </c>
      <c r="L211" s="11">
        <f t="shared" si="48"/>
        <v>28.999911787596293</v>
      </c>
      <c r="M211" s="11">
        <f t="shared" si="49"/>
        <v>0.95144067544607258</v>
      </c>
      <c r="N211" s="11">
        <f t="shared" si="50"/>
        <v>11.417288105352871</v>
      </c>
      <c r="O211">
        <f t="shared" si="51"/>
        <v>199.27717434434518</v>
      </c>
    </row>
    <row r="212" spans="1:15">
      <c r="A212" s="1">
        <v>0.19800000000000001</v>
      </c>
      <c r="B212" s="6">
        <f t="shared" si="40"/>
        <v>265.62611442564719</v>
      </c>
      <c r="C212" s="8">
        <f t="shared" si="52"/>
        <v>0.49597274217103254</v>
      </c>
      <c r="D212" s="6">
        <f t="shared" si="41"/>
        <v>61.005469022670567</v>
      </c>
      <c r="E212" s="12">
        <f t="shared" si="42"/>
        <v>0.29049999562561168</v>
      </c>
      <c r="F212" s="8">
        <f t="shared" si="43"/>
        <v>0.6595023180053462</v>
      </c>
      <c r="G212" s="6">
        <f t="shared" si="44"/>
        <v>2.8647787791207362</v>
      </c>
      <c r="H212" s="6">
        <f t="shared" si="45"/>
        <v>323.10307388328079</v>
      </c>
      <c r="I212" s="6">
        <f t="shared" si="46"/>
        <v>312.89691189908325</v>
      </c>
      <c r="K212" s="11">
        <f t="shared" si="47"/>
        <v>0.29049999562561168</v>
      </c>
      <c r="L212" s="11">
        <f t="shared" si="48"/>
        <v>29.049999562561169</v>
      </c>
      <c r="M212" s="11">
        <f t="shared" si="49"/>
        <v>0.9530839751496446</v>
      </c>
      <c r="N212" s="11">
        <f t="shared" si="50"/>
        <v>11.437007701795736</v>
      </c>
      <c r="O212">
        <f t="shared" si="51"/>
        <v>200.14918298833851</v>
      </c>
    </row>
    <row r="213" spans="1:15">
      <c r="A213" s="1">
        <v>0.19900000000000001</v>
      </c>
      <c r="B213" s="6">
        <f t="shared" si="40"/>
        <v>265.30301135176393</v>
      </c>
      <c r="C213" s="8">
        <f t="shared" si="52"/>
        <v>0.48616272779570124</v>
      </c>
      <c r="D213" s="6">
        <f t="shared" si="41"/>
        <v>61.27093358555927</v>
      </c>
      <c r="E213" s="12">
        <f t="shared" si="42"/>
        <v>0.29099106336059505</v>
      </c>
      <c r="F213" s="8">
        <f t="shared" si="43"/>
        <v>0.65883026361166908</v>
      </c>
      <c r="G213" s="6">
        <f t="shared" si="44"/>
        <v>2.8549014763020732</v>
      </c>
      <c r="H213" s="6">
        <f t="shared" si="45"/>
        <v>321.98906573520122</v>
      </c>
      <c r="I213" s="6">
        <f t="shared" si="46"/>
        <v>312.13612985202337</v>
      </c>
      <c r="K213" s="11">
        <f t="shared" si="47"/>
        <v>0.29099106336059505</v>
      </c>
      <c r="L213" s="11">
        <f t="shared" si="48"/>
        <v>29.099106336059506</v>
      </c>
      <c r="M213" s="11">
        <f t="shared" si="49"/>
        <v>0.95469508976573181</v>
      </c>
      <c r="N213" s="11">
        <f t="shared" si="50"/>
        <v>11.456341077188782</v>
      </c>
      <c r="O213">
        <f t="shared" si="51"/>
        <v>201.02012974484629</v>
      </c>
    </row>
    <row r="214" spans="1:15">
      <c r="A214" s="1">
        <v>0.2</v>
      </c>
      <c r="B214" s="6">
        <f t="shared" si="40"/>
        <v>264.98102228602875</v>
      </c>
      <c r="C214" s="8">
        <f t="shared" si="52"/>
        <v>0.47635271398896334</v>
      </c>
      <c r="D214" s="6">
        <f t="shared" si="41"/>
        <v>61.536075602378169</v>
      </c>
      <c r="E214" s="12">
        <f t="shared" si="42"/>
        <v>0.29147232108148741</v>
      </c>
      <c r="F214" s="8">
        <f t="shared" si="43"/>
        <v>0.65816052635493982</v>
      </c>
      <c r="G214" s="6">
        <f t="shared" si="44"/>
        <v>2.8450807672798777</v>
      </c>
      <c r="H214" s="6">
        <f t="shared" si="45"/>
        <v>320.88144049868697</v>
      </c>
      <c r="I214" s="6">
        <f t="shared" si="46"/>
        <v>311.37889269738361</v>
      </c>
      <c r="K214" s="11">
        <f t="shared" si="47"/>
        <v>0.29147232108148741</v>
      </c>
      <c r="L214" s="11">
        <f t="shared" si="48"/>
        <v>29.147232108148742</v>
      </c>
      <c r="M214" s="11">
        <f t="shared" si="49"/>
        <v>0.95627401929621858</v>
      </c>
      <c r="N214" s="11">
        <f t="shared" si="50"/>
        <v>11.475288231554623</v>
      </c>
      <c r="O214">
        <f t="shared" si="51"/>
        <v>201.89001827930639</v>
      </c>
    </row>
    <row r="215" spans="1:15">
      <c r="A215" s="15">
        <v>0.20100000000000001</v>
      </c>
      <c r="B215" s="6">
        <f t="shared" si="40"/>
        <v>264.66014084553007</v>
      </c>
      <c r="C215" s="8">
        <f t="shared" si="52"/>
        <v>0.46654270073934523</v>
      </c>
      <c r="D215" s="6">
        <f t="shared" si="41"/>
        <v>61.800896183943948</v>
      </c>
      <c r="E215" s="12">
        <f t="shared" si="42"/>
        <v>0.29194376878885159</v>
      </c>
      <c r="F215" s="8">
        <f t="shared" ref="F215:F278" si="53">0.107+(2.08*10^-3)*(B215)</f>
        <v>0.65749309295870262</v>
      </c>
      <c r="G215" s="6">
        <f t="shared" ref="G215:G278" si="54">F215*(1/2)*$G$10*(B215)^2*(3.14159/4*($G$5*0.0254)^2)</f>
        <v>2.8353161989956646</v>
      </c>
      <c r="H215" s="6">
        <f t="shared" ref="H215:H278" si="55">G215/((4/3*3.14159*($G$5*0.0254/2)^3)*$G$6)</f>
        <v>319.78014707569503</v>
      </c>
      <c r="I215" s="6">
        <f t="shared" ref="I215:I278" si="56">1/2*($G$6*4/3*3.14259*($G$5*0.0254/2)^3)*(SQRT(B215^2+C215^2))^2</f>
        <v>310.62517590808665</v>
      </c>
      <c r="K215" s="15">
        <f t="shared" ref="K215:K278" si="57">E215</f>
        <v>0.29194376878885159</v>
      </c>
      <c r="L215" s="15">
        <f t="shared" ref="L215:L278" si="58">K215*100</f>
        <v>29.194376878885159</v>
      </c>
      <c r="M215" s="15">
        <f t="shared" ref="M215:M278" si="59">N215/12</f>
        <v>0.95782076374295144</v>
      </c>
      <c r="N215" s="15">
        <f t="shared" ref="N215:N278" si="60">L215/2.54</f>
        <v>11.493849164915417</v>
      </c>
      <c r="O215">
        <f t="shared" ref="O215:O278" si="61">D215*3.28084</f>
        <v>202.75885223613065</v>
      </c>
    </row>
    <row r="216" spans="1:15">
      <c r="A216" s="15">
        <v>0.20200000000000001</v>
      </c>
      <c r="B216" s="6">
        <f t="shared" si="40"/>
        <v>264.34036069845439</v>
      </c>
      <c r="C216" s="8">
        <f t="shared" si="52"/>
        <v>0.45673268803537481</v>
      </c>
      <c r="D216" s="6">
        <f t="shared" si="41"/>
        <v>62.065396434715943</v>
      </c>
      <c r="E216" s="12">
        <f t="shared" si="42"/>
        <v>0.29240540648323893</v>
      </c>
      <c r="F216" s="8">
        <f t="shared" si="53"/>
        <v>0.65682795025278518</v>
      </c>
      <c r="G216" s="6">
        <f t="shared" si="54"/>
        <v>2.8256073230449426</v>
      </c>
      <c r="H216" s="6">
        <f t="shared" si="55"/>
        <v>318.68513489308157</v>
      </c>
      <c r="I216" s="6">
        <f t="shared" si="56"/>
        <v>309.87495518228582</v>
      </c>
      <c r="K216" s="15">
        <f t="shared" si="57"/>
        <v>0.29240540648323893</v>
      </c>
      <c r="L216" s="15">
        <f t="shared" si="58"/>
        <v>29.240540648323893</v>
      </c>
      <c r="M216" s="15">
        <f t="shared" si="59"/>
        <v>0.95933532310773917</v>
      </c>
      <c r="N216" s="15">
        <f t="shared" si="60"/>
        <v>11.51202387729287</v>
      </c>
      <c r="O216">
        <f t="shared" si="61"/>
        <v>203.62663523887346</v>
      </c>
    </row>
    <row r="217" spans="1:15">
      <c r="A217" s="15">
        <v>0.20300000000000001</v>
      </c>
      <c r="B217" s="6">
        <f t="shared" si="40"/>
        <v>264.0216755635613</v>
      </c>
      <c r="C217" s="8">
        <f t="shared" si="52"/>
        <v>0.44692267586557682</v>
      </c>
      <c r="D217" s="6">
        <f t="shared" si="41"/>
        <v>62.329577452846948</v>
      </c>
      <c r="E217" s="12">
        <f t="shared" si="42"/>
        <v>0.29285723416518938</v>
      </c>
      <c r="F217" s="8">
        <f t="shared" si="53"/>
        <v>0.65616508517220751</v>
      </c>
      <c r="G217" s="6">
        <f t="shared" si="54"/>
        <v>2.8159536956189024</v>
      </c>
      <c r="H217" s="6">
        <f t="shared" si="55"/>
        <v>317.59635389602505</v>
      </c>
      <c r="I217" s="6">
        <f t="shared" si="56"/>
        <v>309.12820644079051</v>
      </c>
      <c r="K217" s="15">
        <f t="shared" si="57"/>
        <v>0.29285723416518938</v>
      </c>
      <c r="L217" s="15">
        <f t="shared" si="58"/>
        <v>29.285723416518938</v>
      </c>
      <c r="M217" s="15">
        <f t="shared" si="59"/>
        <v>0.96081769739235356</v>
      </c>
      <c r="N217" s="15">
        <f t="shared" si="60"/>
        <v>11.529812368708242</v>
      </c>
      <c r="O217">
        <f t="shared" si="61"/>
        <v>204.49337089039838</v>
      </c>
    </row>
    <row r="218" spans="1:15">
      <c r="A218" s="15">
        <v>0.20399999999999999</v>
      </c>
      <c r="B218" s="6">
        <f t="shared" si="40"/>
        <v>263.70407920966528</v>
      </c>
      <c r="C218" s="8">
        <f t="shared" si="52"/>
        <v>0.43711266421847955</v>
      </c>
      <c r="D218" s="6">
        <f t="shared" si="41"/>
        <v>62.593440330233555</v>
      </c>
      <c r="E218" s="12">
        <f t="shared" si="42"/>
        <v>0.29329925183523142</v>
      </c>
      <c r="F218" s="8">
        <f t="shared" si="53"/>
        <v>0.65550448475610379</v>
      </c>
      <c r="G218" s="6">
        <f t="shared" si="54"/>
        <v>2.8063548774469655</v>
      </c>
      <c r="H218" s="6">
        <f t="shared" si="55"/>
        <v>316.51375454154663</v>
      </c>
      <c r="I218" s="6">
        <f t="shared" si="56"/>
        <v>308.38490582452323</v>
      </c>
      <c r="K218" s="15">
        <f t="shared" si="57"/>
        <v>0.29329925183523142</v>
      </c>
      <c r="L218" s="15">
        <f t="shared" si="58"/>
        <v>29.329925183523141</v>
      </c>
      <c r="M218" s="15">
        <f t="shared" si="59"/>
        <v>0.96226788659852824</v>
      </c>
      <c r="N218" s="15">
        <f t="shared" si="60"/>
        <v>11.547214639182339</v>
      </c>
      <c r="O218">
        <f t="shared" si="61"/>
        <v>205.35906277304346</v>
      </c>
    </row>
    <row r="219" spans="1:15">
      <c r="A219" s="15">
        <v>0.20499999999999999</v>
      </c>
      <c r="B219" s="6">
        <f t="shared" si="40"/>
        <v>263.38756545512371</v>
      </c>
      <c r="C219" s="8">
        <f t="shared" si="52"/>
        <v>0.42730265308260895</v>
      </c>
      <c r="D219" s="6">
        <f t="shared" si="41"/>
        <v>62.856986152565952</v>
      </c>
      <c r="E219" s="12">
        <f t="shared" si="42"/>
        <v>0.29373145949388196</v>
      </c>
      <c r="F219" s="8">
        <f t="shared" si="53"/>
        <v>0.65484613614665732</v>
      </c>
      <c r="G219" s="6">
        <f t="shared" si="54"/>
        <v>2.7968104337401742</v>
      </c>
      <c r="H219" s="6">
        <f t="shared" si="55"/>
        <v>315.43728779212569</v>
      </c>
      <c r="I219" s="6">
        <f t="shared" si="56"/>
        <v>307.64502969201413</v>
      </c>
      <c r="K219" s="15">
        <f t="shared" si="57"/>
        <v>0.29373145949388196</v>
      </c>
      <c r="L219" s="15">
        <f t="shared" si="58"/>
        <v>29.373145949388196</v>
      </c>
      <c r="M219" s="15">
        <f t="shared" si="59"/>
        <v>0.96368589072795918</v>
      </c>
      <c r="N219" s="15">
        <f t="shared" si="60"/>
        <v>11.56423068873551</v>
      </c>
      <c r="O219">
        <f t="shared" si="61"/>
        <v>206.22371444878448</v>
      </c>
    </row>
    <row r="220" spans="1:15">
      <c r="A220" s="15">
        <v>0.20599999999999999</v>
      </c>
      <c r="B220" s="6">
        <f t="shared" si="40"/>
        <v>263.07212816733158</v>
      </c>
      <c r="C220" s="8">
        <f t="shared" si="52"/>
        <v>0.41749264244649165</v>
      </c>
      <c r="D220" s="6">
        <f t="shared" si="41"/>
        <v>63.12021599937718</v>
      </c>
      <c r="E220" s="12">
        <f t="shared" si="42"/>
        <v>0.29415385714164649</v>
      </c>
      <c r="F220" s="8">
        <f t="shared" si="53"/>
        <v>0.6541900265880497</v>
      </c>
      <c r="G220" s="6">
        <f t="shared" si="54"/>
        <v>2.7873199341354233</v>
      </c>
      <c r="H220" s="6">
        <f t="shared" si="55"/>
        <v>314.36690510940969</v>
      </c>
      <c r="I220" s="6">
        <f t="shared" si="56"/>
        <v>306.90855461692837</v>
      </c>
      <c r="K220" s="15">
        <f t="shared" si="57"/>
        <v>0.29415385714164649</v>
      </c>
      <c r="L220" s="15">
        <f t="shared" si="58"/>
        <v>29.41538571416465</v>
      </c>
      <c r="M220" s="15">
        <f t="shared" si="59"/>
        <v>0.96507170978230483</v>
      </c>
      <c r="N220" s="15">
        <f t="shared" si="60"/>
        <v>11.580860517387658</v>
      </c>
      <c r="O220">
        <f t="shared" si="61"/>
        <v>207.08732945939661</v>
      </c>
    </row>
    <row r="221" spans="1:15">
      <c r="A221" s="15">
        <v>0.20699999999999999</v>
      </c>
      <c r="B221" s="6">
        <f t="shared" si="40"/>
        <v>262.75776126222217</v>
      </c>
      <c r="C221" s="8">
        <f t="shared" si="52"/>
        <v>0.40768263229865342</v>
      </c>
      <c r="D221" s="6">
        <f t="shared" si="41"/>
        <v>63.38313094409196</v>
      </c>
      <c r="E221" s="12">
        <f t="shared" si="42"/>
        <v>0.29456644477901905</v>
      </c>
      <c r="F221" s="8">
        <f t="shared" si="53"/>
        <v>0.65353614342542221</v>
      </c>
      <c r="G221" s="6">
        <f t="shared" si="54"/>
        <v>2.7778829526405007</v>
      </c>
      <c r="H221" s="6">
        <f t="shared" si="55"/>
        <v>313.30255844801582</v>
      </c>
      <c r="I221" s="6">
        <f t="shared" si="56"/>
        <v>306.17545738562694</v>
      </c>
      <c r="K221" s="15">
        <f t="shared" si="57"/>
        <v>0.29456644477901905</v>
      </c>
      <c r="L221" s="15">
        <f t="shared" si="58"/>
        <v>29.456644477901904</v>
      </c>
      <c r="M221" s="15">
        <f t="shared" si="59"/>
        <v>0.9664253437631859</v>
      </c>
      <c r="N221" s="15">
        <f t="shared" si="60"/>
        <v>11.59710412515823</v>
      </c>
      <c r="O221">
        <f t="shared" si="61"/>
        <v>207.94991132661465</v>
      </c>
    </row>
    <row r="222" spans="1:15">
      <c r="A222" s="15">
        <v>0.20799999999999999</v>
      </c>
      <c r="B222" s="6">
        <f t="shared" si="40"/>
        <v>262.44445870377416</v>
      </c>
      <c r="C222" s="8">
        <f t="shared" si="52"/>
        <v>0.39787262262762318</v>
      </c>
      <c r="D222" s="6">
        <f t="shared" si="41"/>
        <v>63.645732054074955</v>
      </c>
      <c r="E222" s="12">
        <f t="shared" si="42"/>
        <v>0.29496922240648221</v>
      </c>
      <c r="F222" s="8">
        <f t="shared" si="53"/>
        <v>0.65288447410385031</v>
      </c>
      <c r="G222" s="6">
        <f t="shared" si="54"/>
        <v>2.7684990675799401</v>
      </c>
      <c r="H222" s="6">
        <f t="shared" si="55"/>
        <v>312.24420024942395</v>
      </c>
      <c r="I222" s="6">
        <f t="shared" si="56"/>
        <v>305.44571499476143</v>
      </c>
      <c r="K222" s="15">
        <f t="shared" si="57"/>
        <v>0.29496922240648221</v>
      </c>
      <c r="L222" s="15">
        <f t="shared" si="58"/>
        <v>29.496922240648221</v>
      </c>
      <c r="M222" s="15">
        <f t="shared" si="59"/>
        <v>0.96774679267218566</v>
      </c>
      <c r="N222" s="15">
        <f t="shared" si="60"/>
        <v>11.612961512066228</v>
      </c>
      <c r="O222">
        <f t="shared" si="61"/>
        <v>208.81146355229129</v>
      </c>
    </row>
    <row r="223" spans="1:15">
      <c r="A223" s="15">
        <v>0.20899999999999999</v>
      </c>
      <c r="B223" s="6">
        <f t="shared" si="40"/>
        <v>262.13221450352472</v>
      </c>
      <c r="C223" s="8">
        <f t="shared" si="52"/>
        <v>0.3880626134219255</v>
      </c>
      <c r="D223" s="6">
        <f t="shared" si="41"/>
        <v>63.908020390678601</v>
      </c>
      <c r="E223" s="12">
        <f t="shared" si="42"/>
        <v>0.29536219002450698</v>
      </c>
      <c r="F223" s="8">
        <f t="shared" si="53"/>
        <v>0.65223500616733143</v>
      </c>
      <c r="G223" s="6">
        <f t="shared" si="54"/>
        <v>2.7591678615416644</v>
      </c>
      <c r="H223" s="6">
        <f t="shared" si="55"/>
        <v>311.19178343595871</v>
      </c>
      <c r="I223" s="6">
        <f t="shared" si="56"/>
        <v>304.71930464890028</v>
      </c>
      <c r="K223" s="15">
        <f t="shared" si="57"/>
        <v>0.29536219002450698</v>
      </c>
      <c r="L223" s="15">
        <f t="shared" si="58"/>
        <v>29.536219002450697</v>
      </c>
      <c r="M223" s="15">
        <f t="shared" si="59"/>
        <v>0.96903605651084967</v>
      </c>
      <c r="N223" s="15">
        <f t="shared" si="60"/>
        <v>11.628432678130196</v>
      </c>
      <c r="O223">
        <f t="shared" si="61"/>
        <v>209.67198961855399</v>
      </c>
    </row>
    <row r="224" spans="1:15">
      <c r="A224" s="15">
        <v>0.21</v>
      </c>
      <c r="B224" s="6">
        <f t="shared" si="40"/>
        <v>261.82102272008876</v>
      </c>
      <c r="C224" s="8">
        <f t="shared" si="52"/>
        <v>0.37825260467008842</v>
      </c>
      <c r="D224" s="6">
        <f t="shared" si="41"/>
        <v>64.169997009290412</v>
      </c>
      <c r="E224" s="12">
        <f t="shared" si="42"/>
        <v>0.29574534763355298</v>
      </c>
      <c r="F224" s="8">
        <f t="shared" si="53"/>
        <v>0.65158772725778469</v>
      </c>
      <c r="G224" s="6">
        <f t="shared" si="54"/>
        <v>2.7498889213244015</v>
      </c>
      <c r="H224" s="6">
        <f t="shared" si="55"/>
        <v>310.14526140485896</v>
      </c>
      <c r="I224" s="6">
        <f t="shared" si="56"/>
        <v>303.99620375818853</v>
      </c>
      <c r="K224" s="15">
        <f t="shared" si="57"/>
        <v>0.29574534763355298</v>
      </c>
      <c r="L224" s="15">
        <f t="shared" si="58"/>
        <v>29.574534763355299</v>
      </c>
      <c r="M224" s="15">
        <f t="shared" si="59"/>
        <v>0.97029313528068561</v>
      </c>
      <c r="N224" s="15">
        <f t="shared" si="60"/>
        <v>11.643517623368227</v>
      </c>
      <c r="O224">
        <f t="shared" si="61"/>
        <v>210.53149298796035</v>
      </c>
    </row>
    <row r="225" spans="1:15">
      <c r="A225" s="15">
        <v>0.21099999999999999</v>
      </c>
      <c r="B225" s="6">
        <f t="shared" si="40"/>
        <v>261.51087745868392</v>
      </c>
      <c r="C225" s="8">
        <f t="shared" si="52"/>
        <v>0.36844259636063648</v>
      </c>
      <c r="D225" s="6">
        <f t="shared" si="41"/>
        <v>64.431662959379793</v>
      </c>
      <c r="E225" s="12">
        <f t="shared" si="42"/>
        <v>0.29611869523406836</v>
      </c>
      <c r="F225" s="8">
        <f t="shared" si="53"/>
        <v>0.65094262511406265</v>
      </c>
      <c r="G225" s="6">
        <f t="shared" si="54"/>
        <v>2.7406618378858734</v>
      </c>
      <c r="H225" s="6">
        <f t="shared" si="55"/>
        <v>309.10458802243431</v>
      </c>
      <c r="I225" s="6">
        <f t="shared" si="56"/>
        <v>303.27638993603762</v>
      </c>
      <c r="K225" s="15">
        <f t="shared" si="57"/>
        <v>0.29611869523406836</v>
      </c>
      <c r="L225" s="15">
        <f t="shared" si="58"/>
        <v>29.611869523406835</v>
      </c>
      <c r="M225" s="15">
        <f t="shared" si="59"/>
        <v>0.97151802898316386</v>
      </c>
      <c r="N225" s="15">
        <f t="shared" si="60"/>
        <v>11.658216347797966</v>
      </c>
      <c r="O225">
        <f t="shared" si="61"/>
        <v>211.3899771036516</v>
      </c>
    </row>
    <row r="226" spans="1:15">
      <c r="A226" s="15">
        <v>0.21199999999999999</v>
      </c>
      <c r="B226" s="6">
        <f t="shared" si="40"/>
        <v>261.2017728706615</v>
      </c>
      <c r="C226" s="8">
        <f t="shared" si="52"/>
        <v>0.35863258848209872</v>
      </c>
      <c r="D226" s="6">
        <f t="shared" si="41"/>
        <v>64.693019284544462</v>
      </c>
      <c r="E226" s="12">
        <f t="shared" si="42"/>
        <v>0.29648223282648972</v>
      </c>
      <c r="F226" s="8">
        <f t="shared" si="53"/>
        <v>0.650299687570976</v>
      </c>
      <c r="G226" s="6">
        <f t="shared" si="54"/>
        <v>2.7314862062917267</v>
      </c>
      <c r="H226" s="6">
        <f t="shared" si="55"/>
        <v>308.06971761830516</v>
      </c>
      <c r="I226" s="6">
        <f t="shared" si="56"/>
        <v>302.55984099684702</v>
      </c>
      <c r="K226" s="15">
        <f t="shared" si="57"/>
        <v>0.29648223282648972</v>
      </c>
      <c r="L226" s="15">
        <f t="shared" si="58"/>
        <v>29.648223282648971</v>
      </c>
      <c r="M226" s="15">
        <f t="shared" si="59"/>
        <v>0.97271073761971694</v>
      </c>
      <c r="N226" s="15">
        <f t="shared" si="60"/>
        <v>11.672528851436603</v>
      </c>
      <c r="O226">
        <f t="shared" si="61"/>
        <v>212.24744538950486</v>
      </c>
    </row>
    <row r="227" spans="1:15">
      <c r="A227" s="15">
        <v>0.21299999999999999</v>
      </c>
      <c r="B227" s="6">
        <f t="shared" si="40"/>
        <v>260.89370315304319</v>
      </c>
      <c r="C227" s="8">
        <f t="shared" si="52"/>
        <v>0.34882258102300095</v>
      </c>
      <c r="D227" s="6">
        <f t="shared" si="41"/>
        <v>64.954067022556316</v>
      </c>
      <c r="E227" s="12">
        <f t="shared" si="42"/>
        <v>0.29683596041124227</v>
      </c>
      <c r="F227" s="8">
        <f t="shared" si="53"/>
        <v>0.64965890255832992</v>
      </c>
      <c r="G227" s="6">
        <f t="shared" si="54"/>
        <v>2.7223616256652123</v>
      </c>
      <c r="H227" s="6">
        <f t="shared" si="55"/>
        <v>307.04060497972733</v>
      </c>
      <c r="I227" s="6">
        <f t="shared" si="56"/>
        <v>301.84653495375619</v>
      </c>
      <c r="K227" s="15">
        <f t="shared" si="57"/>
        <v>0.29683596041124227</v>
      </c>
      <c r="L227" s="15">
        <f t="shared" si="58"/>
        <v>29.683596041124225</v>
      </c>
      <c r="M227" s="15">
        <f t="shared" si="59"/>
        <v>0.97387126119173972</v>
      </c>
      <c r="N227" s="15">
        <f t="shared" si="60"/>
        <v>11.686455134300877</v>
      </c>
      <c r="O227">
        <f t="shared" si="61"/>
        <v>213.10390125028366</v>
      </c>
    </row>
    <row r="228" spans="1:15">
      <c r="A228" s="15">
        <v>0.214</v>
      </c>
      <c r="B228" s="6">
        <f t="shared" si="40"/>
        <v>260.58666254806349</v>
      </c>
      <c r="C228" s="8">
        <f t="shared" si="52"/>
        <v>0.33901257397186918</v>
      </c>
      <c r="D228" s="6">
        <f t="shared" si="41"/>
        <v>65.214807205406871</v>
      </c>
      <c r="E228" s="12">
        <f t="shared" si="42"/>
        <v>0.29717987798873968</v>
      </c>
      <c r="F228" s="8">
        <f t="shared" si="53"/>
        <v>0.6490202580999721</v>
      </c>
      <c r="G228" s="6">
        <f t="shared" si="54"/>
        <v>2.7132876991375894</v>
      </c>
      <c r="H228" s="6">
        <f t="shared" si="55"/>
        <v>306.0172053459986</v>
      </c>
      <c r="I228" s="6">
        <f t="shared" si="56"/>
        <v>301.1364500164272</v>
      </c>
      <c r="K228" s="15">
        <f t="shared" si="57"/>
        <v>0.29717987798873968</v>
      </c>
      <c r="L228" s="15">
        <f t="shared" si="58"/>
        <v>29.717987798873967</v>
      </c>
      <c r="M228" s="15">
        <f t="shared" si="59"/>
        <v>0.97499959970058947</v>
      </c>
      <c r="N228" s="15">
        <f t="shared" si="60"/>
        <v>11.699995196407073</v>
      </c>
      <c r="O228">
        <f t="shared" si="61"/>
        <v>213.95934807178708</v>
      </c>
    </row>
    <row r="229" spans="1:15">
      <c r="A229" s="15">
        <v>0.215</v>
      </c>
      <c r="B229" s="6">
        <f t="shared" si="40"/>
        <v>260.28064534271749</v>
      </c>
      <c r="C229" s="8">
        <f t="shared" si="52"/>
        <v>0.32920256731723102</v>
      </c>
      <c r="D229" s="6">
        <f t="shared" si="41"/>
        <v>65.475240859352255</v>
      </c>
      <c r="E229" s="12">
        <f t="shared" si="42"/>
        <v>0.29751398555938424</v>
      </c>
      <c r="F229" s="8">
        <f t="shared" si="53"/>
        <v>0.64838374231285245</v>
      </c>
      <c r="G229" s="6">
        <f t="shared" si="54"/>
        <v>2.7042640337992387</v>
      </c>
      <c r="H229" s="6">
        <f t="shared" si="55"/>
        <v>304.99947440294477</v>
      </c>
      <c r="I229" s="6">
        <f t="shared" si="56"/>
        <v>300.42956458885567</v>
      </c>
      <c r="K229" s="15">
        <f t="shared" si="57"/>
        <v>0.29751398555938424</v>
      </c>
      <c r="L229" s="15">
        <f t="shared" si="58"/>
        <v>29.751398555938422</v>
      </c>
      <c r="M229" s="15">
        <f t="shared" si="59"/>
        <v>0.97609575314758601</v>
      </c>
      <c r="N229" s="15">
        <f t="shared" si="60"/>
        <v>11.713149037771032</v>
      </c>
      <c r="O229">
        <f t="shared" si="61"/>
        <v>214.81378922099725</v>
      </c>
    </row>
    <row r="230" spans="1:15">
      <c r="A230" s="15">
        <v>0.216</v>
      </c>
      <c r="B230" s="6">
        <f t="shared" si="40"/>
        <v>259.97564586831453</v>
      </c>
      <c r="C230" s="8">
        <f t="shared" si="52"/>
        <v>0.31939256104761243</v>
      </c>
      <c r="D230" s="6">
        <f t="shared" si="41"/>
        <v>65.735369004957775</v>
      </c>
      <c r="E230" s="12">
        <f t="shared" si="42"/>
        <v>0.29783828312356664</v>
      </c>
      <c r="F230" s="8">
        <f t="shared" si="53"/>
        <v>0.64774934340609425</v>
      </c>
      <c r="G230" s="6">
        <f t="shared" si="54"/>
        <v>2.6952902406514894</v>
      </c>
      <c r="H230" s="6">
        <f t="shared" si="55"/>
        <v>303.98736827748667</v>
      </c>
      <c r="I230" s="6">
        <f t="shared" si="56"/>
        <v>299.72585726721235</v>
      </c>
      <c r="K230" s="15">
        <f t="shared" si="57"/>
        <v>0.29783828312356664</v>
      </c>
      <c r="L230" s="15">
        <f t="shared" si="58"/>
        <v>29.783828312356665</v>
      </c>
      <c r="M230" s="15">
        <f t="shared" si="59"/>
        <v>0.97715972153401121</v>
      </c>
      <c r="N230" s="15">
        <f t="shared" si="60"/>
        <v>11.725916658408135</v>
      </c>
      <c r="O230">
        <f t="shared" si="61"/>
        <v>215.66722804622566</v>
      </c>
    </row>
    <row r="231" spans="1:15">
      <c r="A231" s="15">
        <v>0.217</v>
      </c>
      <c r="B231" s="6">
        <f t="shared" si="40"/>
        <v>259.67165850003704</v>
      </c>
      <c r="C231" s="8">
        <f t="shared" si="52"/>
        <v>0.30958255515154032</v>
      </c>
      <c r="D231" s="6">
        <f t="shared" si="41"/>
        <v>65.995192657141956</v>
      </c>
      <c r="E231" s="12">
        <f t="shared" si="42"/>
        <v>0.29815277068166623</v>
      </c>
      <c r="F231" s="8">
        <f t="shared" si="53"/>
        <v>0.64711704968007711</v>
      </c>
      <c r="G231" s="6">
        <f t="shared" si="54"/>
        <v>2.6863659345591282</v>
      </c>
      <c r="H231" s="6">
        <f t="shared" si="55"/>
        <v>302.98084353228376</v>
      </c>
      <c r="I231" s="6">
        <f t="shared" si="56"/>
        <v>299.02530683771283</v>
      </c>
      <c r="K231" s="15">
        <f t="shared" si="57"/>
        <v>0.29815277068166623</v>
      </c>
      <c r="L231" s="15">
        <f t="shared" si="58"/>
        <v>29.815277068166623</v>
      </c>
      <c r="M231" s="15">
        <f t="shared" si="59"/>
        <v>0.97819150486110962</v>
      </c>
      <c r="N231" s="15">
        <f t="shared" si="60"/>
        <v>11.738298058333315</v>
      </c>
      <c r="O231">
        <f t="shared" si="61"/>
        <v>216.5196678772576</v>
      </c>
    </row>
    <row r="232" spans="1:15">
      <c r="A232" s="15">
        <v>0.218</v>
      </c>
      <c r="B232" s="6">
        <f t="shared" si="40"/>
        <v>259.36867765650476</v>
      </c>
      <c r="C232" s="8">
        <f t="shared" si="52"/>
        <v>0.29977254961754196</v>
      </c>
      <c r="D232" s="6">
        <f t="shared" si="41"/>
        <v>66.254712825220224</v>
      </c>
      <c r="E232" s="12">
        <f t="shared" si="42"/>
        <v>0.29845744823405079</v>
      </c>
      <c r="F232" s="8">
        <f t="shared" si="53"/>
        <v>0.64648684952552993</v>
      </c>
      <c r="G232" s="6">
        <f t="shared" si="54"/>
        <v>2.6774907342035932</v>
      </c>
      <c r="H232" s="6">
        <f t="shared" si="55"/>
        <v>301.97985716045525</v>
      </c>
      <c r="I232" s="6">
        <f t="shared" si="56"/>
        <v>298.32789227451485</v>
      </c>
      <c r="K232" s="15">
        <f t="shared" si="57"/>
        <v>0.29845744823405079</v>
      </c>
      <c r="L232" s="15">
        <f t="shared" si="58"/>
        <v>29.845744823405081</v>
      </c>
      <c r="M232" s="15">
        <f t="shared" si="59"/>
        <v>0.97919110313008784</v>
      </c>
      <c r="N232" s="15">
        <f t="shared" si="60"/>
        <v>11.750293237561054</v>
      </c>
      <c r="O232">
        <f t="shared" si="61"/>
        <v>217.37111202549551</v>
      </c>
    </row>
    <row r="233" spans="1:15">
      <c r="A233" s="15">
        <v>0.219</v>
      </c>
      <c r="B233" s="6">
        <f t="shared" si="40"/>
        <v>259.0666977993443</v>
      </c>
      <c r="C233" s="8">
        <f t="shared" si="52"/>
        <v>0.28996254443414332</v>
      </c>
      <c r="D233" s="6">
        <f t="shared" si="41"/>
        <v>66.51393051294815</v>
      </c>
      <c r="E233" s="12">
        <f t="shared" si="42"/>
        <v>0.29875231578107664</v>
      </c>
      <c r="F233" s="8">
        <f t="shared" si="53"/>
        <v>0.64585873142263617</v>
      </c>
      <c r="G233" s="6">
        <f t="shared" si="54"/>
        <v>2.6686642620368346</v>
      </c>
      <c r="H233" s="6">
        <f t="shared" si="55"/>
        <v>300.98436658037627</v>
      </c>
      <c r="I233" s="6">
        <f t="shared" si="56"/>
        <v>297.63359273764382</v>
      </c>
      <c r="K233" s="15">
        <f t="shared" si="57"/>
        <v>0.29875231578107664</v>
      </c>
      <c r="L233" s="15">
        <f t="shared" si="58"/>
        <v>29.875231578107663</v>
      </c>
      <c r="M233" s="15">
        <f t="shared" si="59"/>
        <v>0.98015851634211482</v>
      </c>
      <c r="N233" s="15">
        <f t="shared" si="60"/>
        <v>11.761902196105378</v>
      </c>
      <c r="O233">
        <f t="shared" si="61"/>
        <v>218.22156378410079</v>
      </c>
    </row>
    <row r="234" spans="1:15">
      <c r="A234" s="15">
        <v>0.22</v>
      </c>
      <c r="B234" s="6">
        <f t="shared" si="40"/>
        <v>258.7657134327639</v>
      </c>
      <c r="C234" s="8">
        <f t="shared" si="52"/>
        <v>0.28015253958987024</v>
      </c>
      <c r="D234" s="6">
        <f t="shared" si="41"/>
        <v>66.77284671856421</v>
      </c>
      <c r="E234" s="12">
        <f t="shared" si="42"/>
        <v>0.29903737332308866</v>
      </c>
      <c r="F234" s="8">
        <f t="shared" si="53"/>
        <v>0.64523268394014899</v>
      </c>
      <c r="G234" s="6">
        <f t="shared" si="54"/>
        <v>2.6598861442358359</v>
      </c>
      <c r="H234" s="6">
        <f t="shared" si="55"/>
        <v>299.99432963054841</v>
      </c>
      <c r="I234" s="6">
        <f t="shared" si="56"/>
        <v>296.94238757094706</v>
      </c>
      <c r="K234" s="15">
        <f t="shared" si="57"/>
        <v>0.29903737332308866</v>
      </c>
      <c r="L234" s="15">
        <f t="shared" si="58"/>
        <v>29.903737332308864</v>
      </c>
      <c r="M234" s="15">
        <f t="shared" si="59"/>
        <v>0.98109374449832221</v>
      </c>
      <c r="N234" s="15">
        <f t="shared" si="60"/>
        <v>11.773124933979867</v>
      </c>
      <c r="O234">
        <f t="shared" si="61"/>
        <v>219.07102642813419</v>
      </c>
    </row>
    <row r="235" spans="1:15">
      <c r="A235" s="15">
        <v>0.221</v>
      </c>
      <c r="B235" s="6">
        <f t="shared" si="40"/>
        <v>258.46571910313338</v>
      </c>
      <c r="C235" s="8">
        <f t="shared" si="52"/>
        <v>0.27034253507325123</v>
      </c>
      <c r="D235" s="6">
        <f t="shared" si="41"/>
        <v>67.031462434832164</v>
      </c>
      <c r="E235" s="12">
        <f t="shared" si="42"/>
        <v>0.29931262086042021</v>
      </c>
      <c r="F235" s="8">
        <f t="shared" si="53"/>
        <v>0.64460869573451751</v>
      </c>
      <c r="G235" s="6">
        <f t="shared" si="54"/>
        <v>2.6511560106577821</v>
      </c>
      <c r="H235" s="6">
        <f t="shared" si="55"/>
        <v>299.00970456454365</v>
      </c>
      <c r="I235" s="6">
        <f t="shared" si="56"/>
        <v>296.254256300073</v>
      </c>
      <c r="K235" s="15">
        <f t="shared" si="57"/>
        <v>0.29931262086042021</v>
      </c>
      <c r="L235" s="15">
        <f t="shared" si="58"/>
        <v>29.931262086042022</v>
      </c>
      <c r="M235" s="15">
        <f t="shared" si="59"/>
        <v>0.9819967875998038</v>
      </c>
      <c r="N235" s="15">
        <f t="shared" si="60"/>
        <v>11.783961451197646</v>
      </c>
      <c r="O235">
        <f t="shared" si="61"/>
        <v>219.91950321469474</v>
      </c>
    </row>
    <row r="236" spans="1:15">
      <c r="A236" s="15">
        <v>0.222</v>
      </c>
      <c r="B236" s="6">
        <f t="shared" si="40"/>
        <v>258.16670939856886</v>
      </c>
      <c r="C236" s="8">
        <f t="shared" si="52"/>
        <v>0.26053253087281208</v>
      </c>
      <c r="D236" s="6">
        <f t="shared" si="41"/>
        <v>67.289778649083019</v>
      </c>
      <c r="E236" s="12">
        <f t="shared" si="42"/>
        <v>0.29957805839339324</v>
      </c>
      <c r="F236" s="8">
        <f t="shared" si="53"/>
        <v>0.64398675554902329</v>
      </c>
      <c r="G236" s="6">
        <f t="shared" si="54"/>
        <v>2.6424734947958552</v>
      </c>
      <c r="H236" s="6">
        <f t="shared" si="55"/>
        <v>298.03045004601853</v>
      </c>
      <c r="I236" s="6">
        <f t="shared" si="56"/>
        <v>295.56917863047767</v>
      </c>
      <c r="K236" s="15">
        <f t="shared" si="57"/>
        <v>0.29957805839339324</v>
      </c>
      <c r="L236" s="15">
        <f t="shared" si="58"/>
        <v>29.957805839339326</v>
      </c>
      <c r="M236" s="15">
        <f t="shared" si="59"/>
        <v>0.98286764564761564</v>
      </c>
      <c r="N236" s="15">
        <f t="shared" si="60"/>
        <v>11.794411747771388</v>
      </c>
      <c r="O236">
        <f t="shared" si="61"/>
        <v>220.76699738305754</v>
      </c>
    </row>
    <row r="237" spans="1:15">
      <c r="A237" s="15">
        <v>0.223</v>
      </c>
      <c r="B237" s="6">
        <f t="shared" si="40"/>
        <v>257.86867894852281</v>
      </c>
      <c r="C237" s="8">
        <f t="shared" si="52"/>
        <v>0.25072252697707942</v>
      </c>
      <c r="D237" s="6">
        <f t="shared" si="41"/>
        <v>67.547796343256564</v>
      </c>
      <c r="E237" s="12">
        <f t="shared" si="42"/>
        <v>0.29983368592231818</v>
      </c>
      <c r="F237" s="8">
        <f t="shared" si="53"/>
        <v>0.64336685221292755</v>
      </c>
      <c r="G237" s="6">
        <f t="shared" si="54"/>
        <v>2.6338382337356712</v>
      </c>
      <c r="H237" s="6">
        <f t="shared" si="55"/>
        <v>297.05652514380097</v>
      </c>
      <c r="I237" s="6">
        <f t="shared" si="56"/>
        <v>294.887134445458</v>
      </c>
      <c r="K237" s="15">
        <f t="shared" si="57"/>
        <v>0.29983368592231818</v>
      </c>
      <c r="L237" s="15">
        <f t="shared" si="58"/>
        <v>29.98336859223182</v>
      </c>
      <c r="M237" s="15">
        <f t="shared" si="59"/>
        <v>0.98370631864277625</v>
      </c>
      <c r="N237" s="15">
        <f t="shared" si="60"/>
        <v>11.804475823713314</v>
      </c>
      <c r="O237">
        <f t="shared" si="61"/>
        <v>221.61351215480985</v>
      </c>
    </row>
    <row r="238" spans="1:15">
      <c r="A238" s="15">
        <v>0.224</v>
      </c>
      <c r="B238" s="6">
        <f t="shared" si="40"/>
        <v>257.57162242337904</v>
      </c>
      <c r="C238" s="8">
        <f t="shared" si="52"/>
        <v>0.24091252337457922</v>
      </c>
      <c r="D238" s="6">
        <f t="shared" si="41"/>
        <v>67.80551649394252</v>
      </c>
      <c r="E238" s="12">
        <f t="shared" si="42"/>
        <v>0.30007950344749401</v>
      </c>
      <c r="F238" s="8">
        <f t="shared" si="53"/>
        <v>0.64274897464062841</v>
      </c>
      <c r="G238" s="6">
        <f t="shared" si="54"/>
        <v>2.6252498681123249</v>
      </c>
      <c r="H238" s="6">
        <f t="shared" si="55"/>
        <v>296.08788932704573</v>
      </c>
      <c r="I238" s="6">
        <f t="shared" si="56"/>
        <v>294.20810380421028</v>
      </c>
      <c r="K238" s="15">
        <f t="shared" si="57"/>
        <v>0.30007950344749401</v>
      </c>
      <c r="L238" s="15">
        <f t="shared" si="58"/>
        <v>30.0079503447494</v>
      </c>
      <c r="M238" s="15">
        <f t="shared" si="59"/>
        <v>0.98451280658626639</v>
      </c>
      <c r="N238" s="15">
        <f t="shared" si="60"/>
        <v>11.814153679035197</v>
      </c>
      <c r="O238">
        <f t="shared" si="61"/>
        <v>222.45905073398637</v>
      </c>
    </row>
    <row r="239" spans="1:15">
      <c r="A239" s="15">
        <v>0.22500000000000001</v>
      </c>
      <c r="B239" s="6">
        <f t="shared" si="40"/>
        <v>257.27553453405199</v>
      </c>
      <c r="C239" s="8">
        <f t="shared" si="52"/>
        <v>0.23110252005383974</v>
      </c>
      <c r="D239" s="6">
        <f t="shared" si="41"/>
        <v>68.062940072421242</v>
      </c>
      <c r="E239" s="12">
        <f t="shared" si="42"/>
        <v>0.30031551096920822</v>
      </c>
      <c r="F239" s="8">
        <f t="shared" si="53"/>
        <v>0.64213311183082822</v>
      </c>
      <c r="G239" s="6">
        <f t="shared" si="54"/>
        <v>2.6167080420680344</v>
      </c>
      <c r="H239" s="6">
        <f t="shared" si="55"/>
        <v>295.12450246045717</v>
      </c>
      <c r="I239" s="6">
        <f t="shared" si="56"/>
        <v>293.53206693991353</v>
      </c>
      <c r="K239" s="15">
        <f t="shared" si="57"/>
        <v>0.30031551096920822</v>
      </c>
      <c r="L239" s="15">
        <f t="shared" si="58"/>
        <v>30.031551096920822</v>
      </c>
      <c r="M239" s="15">
        <f t="shared" si="59"/>
        <v>0.98528710947902953</v>
      </c>
      <c r="N239" s="15">
        <f t="shared" si="60"/>
        <v>11.823445313748355</v>
      </c>
      <c r="O239">
        <f t="shared" si="61"/>
        <v>223.3036163072025</v>
      </c>
    </row>
    <row r="240" spans="1:15">
      <c r="A240" s="15">
        <v>0.22600000000000001</v>
      </c>
      <c r="B240" s="6">
        <f t="shared" si="40"/>
        <v>256.98041003159153</v>
      </c>
      <c r="C240" s="8">
        <f t="shared" si="52"/>
        <v>0.22129251700338662</v>
      </c>
      <c r="D240" s="6">
        <f t="shared" si="41"/>
        <v>68.320068044704058</v>
      </c>
      <c r="E240" s="12">
        <f t="shared" si="42"/>
        <v>0.30054170848773681</v>
      </c>
      <c r="F240" s="8">
        <f t="shared" si="53"/>
        <v>0.64151925286571043</v>
      </c>
      <c r="G240" s="6">
        <f t="shared" si="54"/>
        <v>2.6082124032103948</v>
      </c>
      <c r="H240" s="6">
        <f t="shared" si="55"/>
        <v>294.16632479958099</v>
      </c>
      <c r="I240" s="6">
        <f t="shared" si="56"/>
        <v>292.85900425783922</v>
      </c>
      <c r="K240" s="15">
        <f t="shared" si="57"/>
        <v>0.30054170848773681</v>
      </c>
      <c r="L240" s="15">
        <f t="shared" si="58"/>
        <v>30.05417084877368</v>
      </c>
      <c r="M240" s="15">
        <f t="shared" si="59"/>
        <v>0.98602922732197118</v>
      </c>
      <c r="N240" s="15">
        <f t="shared" si="60"/>
        <v>11.832350727863654</v>
      </c>
      <c r="O240">
        <f t="shared" si="61"/>
        <v>224.14721204378685</v>
      </c>
    </row>
    <row r="241" spans="1:15">
      <c r="A241" s="15">
        <v>0.22700000000000001</v>
      </c>
      <c r="B241" s="6">
        <f t="shared" si="40"/>
        <v>256.68624370679197</v>
      </c>
      <c r="C241" s="8">
        <f t="shared" si="52"/>
        <v>0.21148251421174641</v>
      </c>
      <c r="D241" s="6">
        <f t="shared" si="41"/>
        <v>68.576901371573257</v>
      </c>
      <c r="E241" s="12">
        <f t="shared" si="42"/>
        <v>0.30075809600334436</v>
      </c>
      <c r="F241" s="8">
        <f t="shared" si="53"/>
        <v>0.64090738691012739</v>
      </c>
      <c r="G241" s="6">
        <f t="shared" si="54"/>
        <v>2.5997626025712077</v>
      </c>
      <c r="H241" s="6">
        <f t="shared" si="55"/>
        <v>293.21331698616086</v>
      </c>
      <c r="I241" s="6">
        <f t="shared" si="56"/>
        <v>292.18889633348425</v>
      </c>
      <c r="K241" s="15">
        <f t="shared" si="57"/>
        <v>0.30075809600334436</v>
      </c>
      <c r="L241" s="15">
        <f t="shared" si="58"/>
        <v>30.075809600334434</v>
      </c>
      <c r="M241" s="15">
        <f t="shared" si="59"/>
        <v>0.98673916011595908</v>
      </c>
      <c r="N241" s="15">
        <f t="shared" si="60"/>
        <v>11.840869921391509</v>
      </c>
      <c r="O241">
        <f t="shared" si="61"/>
        <v>224.9898410959124</v>
      </c>
    </row>
    <row r="242" spans="1:15">
      <c r="A242" s="15">
        <v>0.22800000000000001</v>
      </c>
      <c r="B242" s="6">
        <f t="shared" si="40"/>
        <v>256.3930303898058</v>
      </c>
      <c r="C242" s="8">
        <f t="shared" si="52"/>
        <v>0.20167251166744657</v>
      </c>
      <c r="D242" s="6">
        <f t="shared" si="41"/>
        <v>68.833441008621563</v>
      </c>
      <c r="E242" s="12">
        <f t="shared" si="42"/>
        <v>0.30096467351628398</v>
      </c>
      <c r="F242" s="8">
        <f t="shared" si="53"/>
        <v>0.64029750321079615</v>
      </c>
      <c r="G242" s="6">
        <f t="shared" si="54"/>
        <v>2.5913582945658895</v>
      </c>
      <c r="H242" s="6">
        <f t="shared" si="55"/>
        <v>292.2654400435602</v>
      </c>
      <c r="I242" s="6">
        <f t="shared" si="56"/>
        <v>291.52172391072844</v>
      </c>
      <c r="K242" s="15">
        <f t="shared" si="57"/>
        <v>0.30096467351628398</v>
      </c>
      <c r="L242" s="15">
        <f t="shared" si="58"/>
        <v>30.096467351628398</v>
      </c>
      <c r="M242" s="15">
        <f t="shared" si="59"/>
        <v>0.98741690786182401</v>
      </c>
      <c r="N242" s="15">
        <f t="shared" si="60"/>
        <v>11.849002894341888</v>
      </c>
      <c r="O242">
        <f t="shared" si="61"/>
        <v>225.83150659872598</v>
      </c>
    </row>
    <row r="243" spans="1:15">
      <c r="A243" s="15">
        <v>0.22900000000000001</v>
      </c>
      <c r="B243" s="6">
        <f t="shared" si="40"/>
        <v>256.10076494976227</v>
      </c>
      <c r="C243" s="8">
        <f t="shared" si="52"/>
        <v>0.19186250935901356</v>
      </c>
      <c r="D243" s="6">
        <f t="shared" si="41"/>
        <v>69.089687906291346</v>
      </c>
      <c r="E243" s="12">
        <f t="shared" si="42"/>
        <v>0.30116144102679721</v>
      </c>
      <c r="F243" s="8">
        <f t="shared" si="53"/>
        <v>0.63968959109550561</v>
      </c>
      <c r="G243" s="6">
        <f t="shared" si="54"/>
        <v>2.5829991369534557</v>
      </c>
      <c r="H243" s="6">
        <f t="shared" si="55"/>
        <v>291.32265537224919</v>
      </c>
      <c r="I243" s="6">
        <f t="shared" si="56"/>
        <v>290.85746790001667</v>
      </c>
      <c r="K243" s="15">
        <f t="shared" si="57"/>
        <v>0.30116144102679721</v>
      </c>
      <c r="L243" s="15">
        <f t="shared" si="58"/>
        <v>30.116144102679719</v>
      </c>
      <c r="M243" s="15">
        <f t="shared" si="59"/>
        <v>0.98806247056035812</v>
      </c>
      <c r="N243" s="15">
        <f t="shared" si="60"/>
        <v>11.856749646724298</v>
      </c>
      <c r="O243">
        <f t="shared" si="61"/>
        <v>226.67221167047688</v>
      </c>
    </row>
    <row r="244" spans="1:15">
      <c r="A244" s="15">
        <v>0.23</v>
      </c>
      <c r="B244" s="6">
        <f t="shared" si="40"/>
        <v>255.80944229439001</v>
      </c>
      <c r="C244" s="8">
        <f t="shared" si="52"/>
        <v>0.18205250727497316</v>
      </c>
      <c r="D244" s="6">
        <f t="shared" si="41"/>
        <v>69.345643009913417</v>
      </c>
      <c r="E244" s="12">
        <f t="shared" si="42"/>
        <v>0.30134839853511419</v>
      </c>
      <c r="F244" s="8">
        <f t="shared" si="53"/>
        <v>0.63908363997233131</v>
      </c>
      <c r="G244" s="6">
        <f t="shared" si="54"/>
        <v>2.5746847907970474</v>
      </c>
      <c r="H244" s="6">
        <f t="shared" si="55"/>
        <v>290.38492474535246</v>
      </c>
      <c r="I244" s="6">
        <f t="shared" si="56"/>
        <v>290.19610937656353</v>
      </c>
      <c r="K244" s="15">
        <f t="shared" si="57"/>
        <v>0.30134839853511419</v>
      </c>
      <c r="L244" s="15">
        <f t="shared" si="58"/>
        <v>30.134839853511419</v>
      </c>
      <c r="M244" s="15">
        <f t="shared" si="59"/>
        <v>0.98867584821231691</v>
      </c>
      <c r="N244" s="15">
        <f t="shared" si="60"/>
        <v>11.864110178547802</v>
      </c>
      <c r="O244">
        <f t="shared" si="61"/>
        <v>227.51195941264433</v>
      </c>
    </row>
    <row r="245" spans="1:15">
      <c r="A245" s="15">
        <v>0.23100000000000001</v>
      </c>
      <c r="B245" s="6">
        <f t="shared" si="40"/>
        <v>255.51905736964466</v>
      </c>
      <c r="C245" s="8">
        <f t="shared" si="52"/>
        <v>0.1722425054038528</v>
      </c>
      <c r="D245" s="6">
        <f t="shared" si="41"/>
        <v>69.60130725974544</v>
      </c>
      <c r="E245" s="12">
        <f t="shared" si="42"/>
        <v>0.3015255460414536</v>
      </c>
      <c r="F245" s="8">
        <f t="shared" si="53"/>
        <v>0.63847963932886098</v>
      </c>
      <c r="G245" s="6">
        <f t="shared" si="54"/>
        <v>2.5664149204250259</v>
      </c>
      <c r="H245" s="6">
        <f t="shared" si="55"/>
        <v>289.45221030426171</v>
      </c>
      <c r="I245" s="6">
        <f t="shared" si="56"/>
        <v>289.53762957858174</v>
      </c>
      <c r="K245" s="15">
        <f t="shared" si="57"/>
        <v>0.3015255460414536</v>
      </c>
      <c r="L245" s="15">
        <f t="shared" si="58"/>
        <v>30.152554604145358</v>
      </c>
      <c r="M245" s="15">
        <f t="shared" si="59"/>
        <v>0.98925704081841725</v>
      </c>
      <c r="N245" s="15">
        <f t="shared" si="60"/>
        <v>11.871084489821007</v>
      </c>
      <c r="O245">
        <f t="shared" si="61"/>
        <v>228.35075291006322</v>
      </c>
    </row>
    <row r="246" spans="1:15">
      <c r="A246" s="15">
        <v>0.23200000000000001</v>
      </c>
      <c r="B246" s="6">
        <f t="shared" si="40"/>
        <v>255.22960515934039</v>
      </c>
      <c r="C246" s="8">
        <f t="shared" si="52"/>
        <v>0.16243250373417906</v>
      </c>
      <c r="D246" s="6">
        <f t="shared" si="41"/>
        <v>69.856681591009931</v>
      </c>
      <c r="E246" s="12">
        <f t="shared" si="42"/>
        <v>0.30169288354602264</v>
      </c>
      <c r="F246" s="8">
        <f t="shared" si="53"/>
        <v>0.63787757873142803</v>
      </c>
      <c r="G246" s="6">
        <f t="shared" si="54"/>
        <v>2.5581891933925918</v>
      </c>
      <c r="H246" s="6">
        <f t="shared" si="55"/>
        <v>288.52447455430615</v>
      </c>
      <c r="I246" s="6">
        <f t="shared" si="56"/>
        <v>288.88200990553298</v>
      </c>
      <c r="K246" s="15">
        <f t="shared" si="57"/>
        <v>0.30169288354602264</v>
      </c>
      <c r="L246" s="15">
        <f t="shared" si="58"/>
        <v>30.169288354602266</v>
      </c>
      <c r="M246" s="15">
        <f t="shared" si="59"/>
        <v>0.98980604837933939</v>
      </c>
      <c r="N246" s="15">
        <f t="shared" si="60"/>
        <v>11.877672580552073</v>
      </c>
      <c r="O246">
        <f t="shared" si="61"/>
        <v>229.18859523104902</v>
      </c>
    </row>
    <row r="247" spans="1:15">
      <c r="A247" s="15">
        <v>0.23300000000000001</v>
      </c>
      <c r="B247" s="6">
        <f t="shared" si="40"/>
        <v>254.9410806847861</v>
      </c>
      <c r="C247" s="8">
        <f t="shared" si="52"/>
        <v>0.15262250225447946</v>
      </c>
      <c r="D247" s="6">
        <f t="shared" si="41"/>
        <v>70.111766933931989</v>
      </c>
      <c r="E247" s="12">
        <f t="shared" si="42"/>
        <v>0.30185041104901694</v>
      </c>
      <c r="F247" s="8">
        <f t="shared" si="53"/>
        <v>0.63727744782435514</v>
      </c>
      <c r="G247" s="6">
        <f t="shared" si="54"/>
        <v>2.5500072804439475</v>
      </c>
      <c r="H247" s="6">
        <f t="shared" si="55"/>
        <v>287.60168036048577</v>
      </c>
      <c r="I247" s="6">
        <f t="shared" si="56"/>
        <v>288.22923191640143</v>
      </c>
      <c r="K247" s="15">
        <f t="shared" si="57"/>
        <v>0.30185041104901694</v>
      </c>
      <c r="L247" s="15">
        <f t="shared" si="58"/>
        <v>30.185041104901693</v>
      </c>
      <c r="M247" s="15">
        <f t="shared" si="59"/>
        <v>0.99032287089572479</v>
      </c>
      <c r="N247" s="15">
        <f t="shared" si="60"/>
        <v>11.883874450748698</v>
      </c>
      <c r="O247">
        <f t="shared" si="61"/>
        <v>230.02548942752142</v>
      </c>
    </row>
    <row r="248" spans="1:15">
      <c r="A248" s="15">
        <v>0.23400000000000001</v>
      </c>
      <c r="B248" s="6">
        <f t="shared" si="40"/>
        <v>254.65347900442561</v>
      </c>
      <c r="C248" s="8">
        <f t="shared" si="52"/>
        <v>0.14281250095327885</v>
      </c>
      <c r="D248" s="6">
        <f t="shared" si="41"/>
        <v>70.366564213776599</v>
      </c>
      <c r="E248" s="12">
        <f t="shared" si="42"/>
        <v>0.3019981285506208</v>
      </c>
      <c r="F248" s="8">
        <f t="shared" si="53"/>
        <v>0.63667923632920531</v>
      </c>
      <c r="G248" s="6">
        <f t="shared" si="54"/>
        <v>2.541868855474974</v>
      </c>
      <c r="H248" s="6">
        <f t="shared" si="55"/>
        <v>286.68379094326144</v>
      </c>
      <c r="I248" s="6">
        <f t="shared" si="56"/>
        <v>287.57927732798953</v>
      </c>
      <c r="K248" s="15">
        <f t="shared" si="57"/>
        <v>0.3019981285506208</v>
      </c>
      <c r="L248" s="15">
        <f t="shared" si="58"/>
        <v>30.199812855062081</v>
      </c>
      <c r="M248" s="15">
        <f t="shared" si="59"/>
        <v>0.99080750836817844</v>
      </c>
      <c r="N248" s="15">
        <f t="shared" si="60"/>
        <v>11.889690100418141</v>
      </c>
      <c r="O248">
        <f t="shared" si="61"/>
        <v>230.86143853512681</v>
      </c>
    </row>
    <row r="249" spans="1:15">
      <c r="A249" s="15">
        <v>0.23499999999999999</v>
      </c>
      <c r="B249" s="6">
        <f t="shared" si="40"/>
        <v>254.36679521348236</v>
      </c>
      <c r="C249" s="8">
        <f t="shared" si="52"/>
        <v>0.13300249981910606</v>
      </c>
      <c r="D249" s="6">
        <f t="shared" si="41"/>
        <v>70.62107435088555</v>
      </c>
      <c r="E249" s="12">
        <f t="shared" si="42"/>
        <v>0.30213603605100697</v>
      </c>
      <c r="F249" s="8">
        <f t="shared" si="53"/>
        <v>0.63608293404404337</v>
      </c>
      <c r="G249" s="6">
        <f t="shared" si="54"/>
        <v>2.5337735954964336</v>
      </c>
      <c r="H249" s="6">
        <f t="shared" si="55"/>
        <v>285.77076987440478</v>
      </c>
      <c r="I249" s="6">
        <f t="shared" si="56"/>
        <v>286.93212801323534</v>
      </c>
      <c r="K249" s="15">
        <f t="shared" si="57"/>
        <v>0.30213603605100697</v>
      </c>
      <c r="L249" s="15">
        <f t="shared" si="58"/>
        <v>30.213603605100698</v>
      </c>
      <c r="M249" s="15">
        <f t="shared" si="59"/>
        <v>0.99125996079726697</v>
      </c>
      <c r="N249" s="15">
        <f t="shared" si="60"/>
        <v>11.895119529567204</v>
      </c>
      <c r="O249">
        <f t="shared" si="61"/>
        <v>231.69644557335934</v>
      </c>
    </row>
    <row r="250" spans="1:15">
      <c r="A250" s="15">
        <v>0.23599999999999999</v>
      </c>
      <c r="B250" s="6">
        <f t="shared" si="40"/>
        <v>254.08102444360796</v>
      </c>
      <c r="C250" s="8">
        <f t="shared" si="52"/>
        <v>0.12319249884048555</v>
      </c>
      <c r="D250" s="6">
        <f t="shared" si="41"/>
        <v>70.875298260714089</v>
      </c>
      <c r="E250" s="12">
        <f t="shared" si="42"/>
        <v>0.30226413355033677</v>
      </c>
      <c r="F250" s="8">
        <f t="shared" si="53"/>
        <v>0.63548853084270462</v>
      </c>
      <c r="G250" s="6">
        <f t="shared" si="54"/>
        <v>2.525721180597666</v>
      </c>
      <c r="H250" s="6">
        <f t="shared" si="55"/>
        <v>284.86258107290371</v>
      </c>
      <c r="I250" s="6">
        <f t="shared" si="56"/>
        <v>286.28776599955074</v>
      </c>
      <c r="K250" s="15">
        <f t="shared" si="57"/>
        <v>0.30226413355033677</v>
      </c>
      <c r="L250" s="15">
        <f t="shared" si="58"/>
        <v>30.226413355033678</v>
      </c>
      <c r="M250" s="15">
        <f t="shared" si="59"/>
        <v>0.99168022818351964</v>
      </c>
      <c r="N250" s="15">
        <f t="shared" si="60"/>
        <v>11.900162738202235</v>
      </c>
      <c r="O250">
        <f t="shared" si="61"/>
        <v>232.5305135456812</v>
      </c>
    </row>
    <row r="251" spans="1:15">
      <c r="A251" s="15">
        <v>0.23699999999999999</v>
      </c>
      <c r="B251" s="6">
        <f t="shared" si="40"/>
        <v>253.79616186253506</v>
      </c>
      <c r="C251" s="8">
        <f t="shared" si="52"/>
        <v>0.11338249800594576</v>
      </c>
      <c r="D251" s="6">
        <f t="shared" si="41"/>
        <v>71.129236853867155</v>
      </c>
      <c r="E251" s="12">
        <f t="shared" si="42"/>
        <v>0.30238242104876001</v>
      </c>
      <c r="F251" s="8">
        <f t="shared" si="53"/>
        <v>0.63489601667407292</v>
      </c>
      <c r="G251" s="6">
        <f t="shared" si="54"/>
        <v>2.5177112939107968</v>
      </c>
      <c r="H251" s="6">
        <f t="shared" si="55"/>
        <v>283.95918880092574</v>
      </c>
      <c r="I251" s="6">
        <f t="shared" si="56"/>
        <v>285.64617346718262</v>
      </c>
      <c r="K251" s="15">
        <f t="shared" si="57"/>
        <v>0.30238242104876001</v>
      </c>
      <c r="L251" s="15">
        <f t="shared" si="58"/>
        <v>30.238242104876001</v>
      </c>
      <c r="M251" s="15">
        <f t="shared" si="59"/>
        <v>0.99206831052742783</v>
      </c>
      <c r="N251" s="15">
        <f t="shared" si="60"/>
        <v>11.904819726329134</v>
      </c>
      <c r="O251">
        <f t="shared" si="61"/>
        <v>233.36364543964152</v>
      </c>
    </row>
    <row r="252" spans="1:15">
      <c r="A252" s="15">
        <v>0.23799999999999999</v>
      </c>
      <c r="B252" s="6">
        <f t="shared" si="40"/>
        <v>253.51220267373412</v>
      </c>
      <c r="C252" s="8">
        <f t="shared" si="52"/>
        <v>0.10357249730401244</v>
      </c>
      <c r="D252" s="6">
        <f t="shared" si="41"/>
        <v>71.382891036135291</v>
      </c>
      <c r="E252" s="12">
        <f t="shared" si="42"/>
        <v>0.30249089854641498</v>
      </c>
      <c r="F252" s="8">
        <f t="shared" si="53"/>
        <v>0.63430538156136707</v>
      </c>
      <c r="G252" s="6">
        <f t="shared" si="54"/>
        <v>2.5097436215754283</v>
      </c>
      <c r="H252" s="6">
        <f t="shared" si="55"/>
        <v>283.06055765983552</v>
      </c>
      <c r="I252" s="6">
        <f t="shared" si="56"/>
        <v>285.00733274759267</v>
      </c>
      <c r="K252" s="15">
        <f t="shared" si="57"/>
        <v>0.30249089854641498</v>
      </c>
      <c r="L252" s="15">
        <f t="shared" si="58"/>
        <v>30.249089854641497</v>
      </c>
      <c r="M252" s="15">
        <f t="shared" si="59"/>
        <v>0.9924242078294454</v>
      </c>
      <c r="N252" s="15">
        <f t="shared" si="60"/>
        <v>11.909090493953345</v>
      </c>
      <c r="O252">
        <f t="shared" si="61"/>
        <v>234.1958442269941</v>
      </c>
    </row>
    <row r="253" spans="1:15">
      <c r="A253" s="15">
        <v>0.23899999999999999</v>
      </c>
      <c r="B253" s="6">
        <f t="shared" si="40"/>
        <v>253.22914211607429</v>
      </c>
      <c r="C253" s="8">
        <f t="shared" si="52"/>
        <v>9.376249672321274E-2</v>
      </c>
      <c r="D253" s="6">
        <f t="shared" si="41"/>
        <v>71.636261708530199</v>
      </c>
      <c r="E253" s="12">
        <f t="shared" si="42"/>
        <v>0.30258956604342857</v>
      </c>
      <c r="F253" s="8">
        <f t="shared" si="53"/>
        <v>0.63371661560143455</v>
      </c>
      <c r="G253" s="6">
        <f t="shared" si="54"/>
        <v>2.5018178527038168</v>
      </c>
      <c r="H253" s="6">
        <f t="shared" si="55"/>
        <v>282.1666525862675</v>
      </c>
      <c r="I253" s="6">
        <f t="shared" si="56"/>
        <v>284.37122632185941</v>
      </c>
      <c r="K253" s="15">
        <f t="shared" si="57"/>
        <v>0.30258956604342857</v>
      </c>
      <c r="L253" s="15">
        <f t="shared" si="58"/>
        <v>30.258956604342856</v>
      </c>
      <c r="M253" s="15">
        <f t="shared" si="59"/>
        <v>0.99274792008998869</v>
      </c>
      <c r="N253" s="15">
        <f t="shared" si="60"/>
        <v>11.912975041079864</v>
      </c>
      <c r="O253">
        <f t="shared" si="61"/>
        <v>235.02711286381421</v>
      </c>
    </row>
    <row r="254" spans="1:15">
      <c r="A254" s="15">
        <v>0.24</v>
      </c>
      <c r="B254" s="6">
        <f t="shared" si="40"/>
        <v>252.94697546348803</v>
      </c>
      <c r="C254" s="8">
        <f t="shared" si="52"/>
        <v>8.3952496252072503E-2</v>
      </c>
      <c r="D254" s="6">
        <f t="shared" si="41"/>
        <v>71.889349767319985</v>
      </c>
      <c r="E254" s="12">
        <f t="shared" si="42"/>
        <v>0.3026784235399162</v>
      </c>
      <c r="F254" s="8">
        <f t="shared" si="53"/>
        <v>0.63312970896405518</v>
      </c>
      <c r="G254" s="6">
        <f t="shared" si="54"/>
        <v>2.4939336793465245</v>
      </c>
      <c r="H254" s="6">
        <f t="shared" si="55"/>
        <v>281.27743884825185</v>
      </c>
      <c r="I254" s="6">
        <f t="shared" si="56"/>
        <v>283.73783681909919</v>
      </c>
      <c r="K254" s="15">
        <f t="shared" si="57"/>
        <v>0.3026784235399162</v>
      </c>
      <c r="L254" s="15">
        <f t="shared" si="58"/>
        <v>30.267842353991618</v>
      </c>
      <c r="M254" s="15">
        <f t="shared" si="59"/>
        <v>0.99303944730943627</v>
      </c>
      <c r="N254" s="15">
        <f t="shared" si="60"/>
        <v>11.916473367713236</v>
      </c>
      <c r="O254">
        <f t="shared" si="61"/>
        <v>235.8574542906141</v>
      </c>
    </row>
    <row r="255" spans="1:15">
      <c r="A255" s="15">
        <v>0.24099999999999999</v>
      </c>
      <c r="B255" s="6">
        <f t="shared" si="40"/>
        <v>252.66569802463977</v>
      </c>
      <c r="C255" s="8">
        <f t="shared" si="52"/>
        <v>7.4142495879120196E-2</v>
      </c>
      <c r="D255" s="6">
        <f t="shared" si="41"/>
        <v>72.142156104064043</v>
      </c>
      <c r="E255" s="12">
        <f t="shared" si="42"/>
        <v>0.30275747103598177</v>
      </c>
      <c r="F255" s="8">
        <f t="shared" si="53"/>
        <v>0.63254465189125075</v>
      </c>
      <c r="G255" s="6">
        <f t="shared" si="54"/>
        <v>2.4860907964585377</v>
      </c>
      <c r="H255" s="6">
        <f t="shared" si="55"/>
        <v>280.39288204139331</v>
      </c>
      <c r="I255" s="6">
        <f t="shared" si="56"/>
        <v>283.10714701490838</v>
      </c>
      <c r="K255" s="15">
        <f t="shared" si="57"/>
        <v>0.30275747103598177</v>
      </c>
      <c r="L255" s="15">
        <f t="shared" si="58"/>
        <v>30.275747103598178</v>
      </c>
      <c r="M255" s="15">
        <f t="shared" si="59"/>
        <v>0.99329878948812922</v>
      </c>
      <c r="N255" s="15">
        <f t="shared" si="60"/>
        <v>11.91958547385755</v>
      </c>
      <c r="O255">
        <f t="shared" si="61"/>
        <v>236.68687143245748</v>
      </c>
    </row>
    <row r="256" spans="1:15">
      <c r="A256" s="15">
        <v>0.24199999999999999</v>
      </c>
      <c r="B256" s="6">
        <f t="shared" si="40"/>
        <v>252.38530514259838</v>
      </c>
      <c r="C256" s="8">
        <f t="shared" si="52"/>
        <v>6.4332495592880762E-2</v>
      </c>
      <c r="D256" s="6">
        <f t="shared" si="41"/>
        <v>72.394681605647662</v>
      </c>
      <c r="E256" s="12">
        <f t="shared" si="42"/>
        <v>0.30282670853171778</v>
      </c>
      <c r="F256" s="8">
        <f t="shared" si="53"/>
        <v>0.63196143469660471</v>
      </c>
      <c r="G256" s="6">
        <f t="shared" si="54"/>
        <v>2.478288901865854</v>
      </c>
      <c r="H256" s="6">
        <f t="shared" si="55"/>
        <v>279.51294808510255</v>
      </c>
      <c r="I256" s="6">
        <f t="shared" si="56"/>
        <v>282.47913982982396</v>
      </c>
      <c r="K256" s="15">
        <f t="shared" si="57"/>
        <v>0.30282670853171778</v>
      </c>
      <c r="L256" s="15">
        <f t="shared" si="58"/>
        <v>30.28267085317178</v>
      </c>
      <c r="M256" s="15">
        <f t="shared" si="59"/>
        <v>0.99352594662637073</v>
      </c>
      <c r="N256" s="15">
        <f t="shared" si="60"/>
        <v>11.922311359516449</v>
      </c>
      <c r="O256">
        <f t="shared" si="61"/>
        <v>237.51536719907307</v>
      </c>
    </row>
    <row r="257" spans="1:15">
      <c r="A257" s="15">
        <v>0.24299999999999999</v>
      </c>
      <c r="B257" s="6">
        <f t="shared" si="40"/>
        <v>252.10579219451327</v>
      </c>
      <c r="C257" s="8">
        <f t="shared" si="52"/>
        <v>5.4522495381881426E-2</v>
      </c>
      <c r="D257" s="6">
        <f t="shared" si="41"/>
        <v>72.646927154316217</v>
      </c>
      <c r="E257" s="12">
        <f t="shared" si="42"/>
        <v>0.30288613602720516</v>
      </c>
      <c r="F257" s="8">
        <f t="shared" si="53"/>
        <v>0.63138004776458767</v>
      </c>
      <c r="G257" s="6">
        <f t="shared" si="54"/>
        <v>2.4705276962325105</v>
      </c>
      <c r="H257" s="6">
        <f t="shared" si="55"/>
        <v>278.63760321887764</v>
      </c>
      <c r="I257" s="6">
        <f t="shared" si="56"/>
        <v>281.8537983278045</v>
      </c>
      <c r="K257" s="15">
        <f t="shared" si="57"/>
        <v>0.30288613602720516</v>
      </c>
      <c r="L257" s="15">
        <f t="shared" si="58"/>
        <v>30.288613602720517</v>
      </c>
      <c r="M257" s="15">
        <f t="shared" si="59"/>
        <v>0.99372091872442636</v>
      </c>
      <c r="N257" s="15">
        <f t="shared" si="60"/>
        <v>11.924651024693116</v>
      </c>
      <c r="O257">
        <f t="shared" si="61"/>
        <v>238.34294448496681</v>
      </c>
    </row>
    <row r="258" spans="1:15">
      <c r="A258" s="15">
        <v>0.24399999999999999</v>
      </c>
      <c r="B258" s="6">
        <f t="shared" si="40"/>
        <v>251.8271545912944</v>
      </c>
      <c r="C258" s="8">
        <f t="shared" si="52"/>
        <v>4.471249523464936E-2</v>
      </c>
      <c r="D258" s="6">
        <f t="shared" si="41"/>
        <v>72.898893627709114</v>
      </c>
      <c r="E258" s="12">
        <f t="shared" si="42"/>
        <v>0.3029357535225134</v>
      </c>
      <c r="F258" s="8">
        <f t="shared" si="53"/>
        <v>0.63080048154989243</v>
      </c>
      <c r="G258" s="6">
        <f t="shared" si="54"/>
        <v>2.4628068830280707</v>
      </c>
      <c r="H258" s="6">
        <f t="shared" si="55"/>
        <v>277.76681399863674</v>
      </c>
      <c r="I258" s="6">
        <f t="shared" si="56"/>
        <v>281.23110571472921</v>
      </c>
      <c r="K258" s="15">
        <f t="shared" si="57"/>
        <v>0.3029357535225134</v>
      </c>
      <c r="L258" s="15">
        <f t="shared" si="58"/>
        <v>30.293575352251338</v>
      </c>
      <c r="M258" s="15">
        <f t="shared" si="59"/>
        <v>0.99388370578252416</v>
      </c>
      <c r="N258" s="15">
        <f t="shared" si="60"/>
        <v>11.92660446939029</v>
      </c>
      <c r="O258">
        <f t="shared" si="61"/>
        <v>239.16960616953318</v>
      </c>
    </row>
    <row r="259" spans="1:15">
      <c r="A259" s="15">
        <v>0.245</v>
      </c>
      <c r="B259" s="6">
        <f t="shared" si="40"/>
        <v>251.54938777729578</v>
      </c>
      <c r="C259" s="8">
        <f t="shared" si="52"/>
        <v>3.4902495139711331E-2</v>
      </c>
      <c r="D259" s="6">
        <f t="shared" si="41"/>
        <v>73.150581898893407</v>
      </c>
      <c r="E259" s="12">
        <f t="shared" si="42"/>
        <v>0.30297556101770057</v>
      </c>
      <c r="F259" s="8">
        <f t="shared" si="53"/>
        <v>0.63022272657677525</v>
      </c>
      <c r="G259" s="6">
        <f t="shared" si="54"/>
        <v>2.4551261684955397</v>
      </c>
      <c r="H259" s="6">
        <f t="shared" si="55"/>
        <v>276.90054729309992</v>
      </c>
      <c r="I259" s="6">
        <f t="shared" si="56"/>
        <v>280.61104533691667</v>
      </c>
      <c r="K259" s="15">
        <f t="shared" si="57"/>
        <v>0.30297556101770057</v>
      </c>
      <c r="L259" s="15">
        <f t="shared" si="58"/>
        <v>30.297556101770056</v>
      </c>
      <c r="M259" s="15">
        <f t="shared" si="59"/>
        <v>0.99401430780085487</v>
      </c>
      <c r="N259" s="15">
        <f t="shared" si="60"/>
        <v>11.928171693610258</v>
      </c>
      <c r="O259">
        <f t="shared" si="61"/>
        <v>239.99535511716545</v>
      </c>
    </row>
    <row r="260" spans="1:15">
      <c r="A260" s="15">
        <v>0.246</v>
      </c>
      <c r="B260" s="6">
        <f t="shared" si="40"/>
        <v>251.27248723000267</v>
      </c>
      <c r="C260" s="8">
        <f t="shared" si="52"/>
        <v>2.5092495085592352E-2</v>
      </c>
      <c r="D260" s="6">
        <f t="shared" si="41"/>
        <v>73.401992836397056</v>
      </c>
      <c r="E260" s="12">
        <f t="shared" si="42"/>
        <v>0.30300555851281324</v>
      </c>
      <c r="F260" s="8">
        <f t="shared" si="53"/>
        <v>0.62964677343840558</v>
      </c>
      <c r="G260" s="6">
        <f t="shared" si="54"/>
        <v>2.4474852616197222</v>
      </c>
      <c r="H260" s="6">
        <f t="shared" si="55"/>
        <v>276.03877028021998</v>
      </c>
      <c r="I260" s="6">
        <f t="shared" si="56"/>
        <v>279.99360067966148</v>
      </c>
      <c r="K260" s="15">
        <f t="shared" si="57"/>
        <v>0.30300555851281324</v>
      </c>
      <c r="L260" s="15">
        <f t="shared" si="58"/>
        <v>30.300555851281324</v>
      </c>
      <c r="M260" s="15">
        <f t="shared" si="59"/>
        <v>0.99411272477957091</v>
      </c>
      <c r="N260" s="15">
        <f t="shared" si="60"/>
        <v>11.929352697354851</v>
      </c>
      <c r="O260">
        <f t="shared" si="61"/>
        <v>240.82019417736493</v>
      </c>
    </row>
    <row r="261" spans="1:15">
      <c r="A261" s="15">
        <v>0.247</v>
      </c>
      <c r="B261" s="6">
        <f t="shared" si="40"/>
        <v>250.99644845972244</v>
      </c>
      <c r="C261" s="8">
        <f t="shared" si="52"/>
        <v>1.5282495060821447E-2</v>
      </c>
      <c r="D261" s="6">
        <f t="shared" si="41"/>
        <v>73.65312730424192</v>
      </c>
      <c r="E261" s="12">
        <f t="shared" si="42"/>
        <v>0.30302574600788645</v>
      </c>
      <c r="F261" s="8">
        <f t="shared" si="53"/>
        <v>0.62907261279622273</v>
      </c>
      <c r="G261" s="6">
        <f t="shared" si="54"/>
        <v>2.4398838740960014</v>
      </c>
      <c r="H261" s="6">
        <f t="shared" si="55"/>
        <v>275.18145044366139</v>
      </c>
      <c r="I261" s="6">
        <f t="shared" si="56"/>
        <v>279.37875536578969</v>
      </c>
      <c r="K261" s="15">
        <f t="shared" si="57"/>
        <v>0.30302574600788645</v>
      </c>
      <c r="L261" s="15">
        <f t="shared" si="58"/>
        <v>30.302574600788645</v>
      </c>
      <c r="M261" s="15">
        <f t="shared" si="59"/>
        <v>0.99417895671878753</v>
      </c>
      <c r="N261" s="15">
        <f t="shared" si="60"/>
        <v>11.93014748062545</v>
      </c>
      <c r="O261">
        <f t="shared" si="61"/>
        <v>241.64412618484906</v>
      </c>
    </row>
    <row r="262" spans="1:15">
      <c r="A262" s="15">
        <v>0.248</v>
      </c>
      <c r="B262" s="6">
        <f t="shared" si="40"/>
        <v>250.72126700927879</v>
      </c>
      <c r="C262" s="8">
        <f t="shared" si="52"/>
        <v>5.4724950539240856E-3</v>
      </c>
      <c r="D262" s="6">
        <f t="shared" si="41"/>
        <v>73.90398616197642</v>
      </c>
      <c r="E262" s="12">
        <f t="shared" si="42"/>
        <v>0.30303612350294384</v>
      </c>
      <c r="F262" s="8">
        <f t="shared" si="53"/>
        <v>0.62850023537929989</v>
      </c>
      <c r="G262" s="6">
        <f t="shared" si="54"/>
        <v>2.432321720299536</v>
      </c>
      <c r="H262" s="6">
        <f t="shared" si="55"/>
        <v>274.32855556932628</v>
      </c>
      <c r="I262" s="6">
        <f t="shared" si="56"/>
        <v>278.76649315423151</v>
      </c>
      <c r="K262" s="15">
        <f t="shared" si="57"/>
        <v>0.30303612350294384</v>
      </c>
      <c r="L262" s="15">
        <f t="shared" si="58"/>
        <v>30.303612350294383</v>
      </c>
      <c r="M262" s="15">
        <f t="shared" si="59"/>
        <v>0.99421300361858211</v>
      </c>
      <c r="N262" s="15">
        <f t="shared" si="60"/>
        <v>11.930556043422985</v>
      </c>
      <c r="O262">
        <f t="shared" si="61"/>
        <v>242.4671539596587</v>
      </c>
    </row>
    <row r="263" spans="1:15">
      <c r="A263" s="15">
        <v>0.249</v>
      </c>
      <c r="B263" s="6">
        <f t="shared" si="40"/>
        <v>250.44693845370946</v>
      </c>
      <c r="C263" s="8">
        <f t="shared" si="52"/>
        <v>-4.3375049465737966E-3</v>
      </c>
      <c r="D263" s="6">
        <f t="shared" si="41"/>
        <v>74.154570264707914</v>
      </c>
      <c r="E263" s="12">
        <f t="shared" si="42"/>
        <v>0.30303669099799752</v>
      </c>
      <c r="F263" s="8">
        <f t="shared" si="53"/>
        <v>0.62792963198371576</v>
      </c>
      <c r="G263" s="6">
        <f t="shared" si="54"/>
        <v>2.4247985172548736</v>
      </c>
      <c r="H263" s="6">
        <f t="shared" si="55"/>
        <v>273.48005374192707</v>
      </c>
      <c r="I263" s="6">
        <f t="shared" si="56"/>
        <v>278.15679793861204</v>
      </c>
      <c r="K263" s="15">
        <f t="shared" si="57"/>
        <v>0.30303669099799752</v>
      </c>
      <c r="L263" s="15">
        <f t="shared" si="58"/>
        <v>30.303669099799752</v>
      </c>
      <c r="M263" s="15">
        <f t="shared" si="59"/>
        <v>0.99421486547899451</v>
      </c>
      <c r="N263" s="15">
        <f t="shared" si="60"/>
        <v>11.930578385747934</v>
      </c>
      <c r="O263">
        <f t="shared" si="61"/>
        <v>243.28928030726431</v>
      </c>
    </row>
    <row r="264" spans="1:15">
      <c r="A264" s="15">
        <v>0.25</v>
      </c>
      <c r="B264" s="6">
        <f t="shared" si="40"/>
        <v>250.17345839996753</v>
      </c>
      <c r="C264" s="8">
        <f t="shared" si="52"/>
        <v>-1.4147504622389191E-2</v>
      </c>
      <c r="D264" s="6">
        <f t="shared" si="41"/>
        <v>74.404880463134759</v>
      </c>
      <c r="E264" s="12">
        <f t="shared" si="42"/>
        <v>0.30302744849321306</v>
      </c>
      <c r="F264" s="8">
        <f t="shared" si="53"/>
        <v>0.62736079347193252</v>
      </c>
      <c r="G264" s="6">
        <f t="shared" si="54"/>
        <v>2.4173139846059661</v>
      </c>
      <c r="H264" s="6">
        <f t="shared" si="55"/>
        <v>272.63591334160481</v>
      </c>
      <c r="I264" s="6">
        <f t="shared" si="56"/>
        <v>277.54965374586016</v>
      </c>
      <c r="K264" s="15">
        <f t="shared" si="57"/>
        <v>0.30302744849321306</v>
      </c>
      <c r="L264" s="15">
        <f t="shared" si="58"/>
        <v>30.302744849321307</v>
      </c>
      <c r="M264" s="15">
        <f t="shared" si="59"/>
        <v>0.99418454230056774</v>
      </c>
      <c r="N264" s="15">
        <f t="shared" si="60"/>
        <v>11.930214507606813</v>
      </c>
      <c r="O264">
        <f t="shared" si="61"/>
        <v>244.11050801867106</v>
      </c>
    </row>
    <row r="265" spans="1:15">
      <c r="A265" s="15">
        <v>0.251</v>
      </c>
      <c r="B265" s="6">
        <f t="shared" si="40"/>
        <v>249.90082248662591</v>
      </c>
      <c r="C265" s="8">
        <f t="shared" si="52"/>
        <v>-2.3957503372934671E-2</v>
      </c>
      <c r="D265" s="6">
        <f t="shared" si="41"/>
        <v>74.654917603578056</v>
      </c>
      <c r="E265" s="12">
        <f t="shared" si="42"/>
        <v>0.30300839598921542</v>
      </c>
      <c r="F265" s="8">
        <f t="shared" si="53"/>
        <v>0.62679371077218193</v>
      </c>
      <c r="G265" s="6">
        <f t="shared" si="54"/>
        <v>2.4098678445865929</v>
      </c>
      <c r="H265" s="6">
        <f t="shared" si="55"/>
        <v>271.79610304059327</v>
      </c>
      <c r="I265" s="6">
        <f t="shared" si="56"/>
        <v>276.945044734833</v>
      </c>
      <c r="K265" s="15">
        <f t="shared" si="57"/>
        <v>0.30300839598921542</v>
      </c>
      <c r="L265" s="15">
        <f t="shared" si="58"/>
        <v>30.300839598921542</v>
      </c>
      <c r="M265" s="15">
        <f t="shared" si="59"/>
        <v>0.99412203408535238</v>
      </c>
      <c r="N265" s="15">
        <f t="shared" si="60"/>
        <v>11.929464409024229</v>
      </c>
      <c r="O265">
        <f t="shared" si="61"/>
        <v>244.93083987052302</v>
      </c>
    </row>
    <row r="266" spans="1:15">
      <c r="A266" s="15">
        <v>0.252</v>
      </c>
      <c r="B266" s="6">
        <f t="shared" si="40"/>
        <v>249.62902638358531</v>
      </c>
      <c r="C266" s="8">
        <f t="shared" si="52"/>
        <v>-3.3767500540539917E-2</v>
      </c>
      <c r="D266" s="6">
        <f t="shared" si="41"/>
        <v>74.904682528013169</v>
      </c>
      <c r="E266" s="12">
        <f t="shared" si="42"/>
        <v>0.3029795334872587</v>
      </c>
      <c r="F266" s="8">
        <f t="shared" si="53"/>
        <v>0.62622837487785754</v>
      </c>
      <c r="G266" s="6">
        <f t="shared" si="54"/>
        <v>2.402459821991171</v>
      </c>
      <c r="H266" s="6">
        <f t="shared" si="55"/>
        <v>270.96059179992699</v>
      </c>
      <c r="I266" s="6">
        <f t="shared" si="56"/>
        <v>276.34295519495896</v>
      </c>
      <c r="K266" s="15">
        <f t="shared" si="57"/>
        <v>0.3029795334872587</v>
      </c>
      <c r="L266" s="15">
        <f t="shared" si="58"/>
        <v>30.297953348725869</v>
      </c>
      <c r="M266" s="15">
        <f t="shared" si="59"/>
        <v>0.9940273408374628</v>
      </c>
      <c r="N266" s="15">
        <f t="shared" si="60"/>
        <v>11.928328090049554</v>
      </c>
      <c r="O266">
        <f t="shared" si="61"/>
        <v>245.75027862520673</v>
      </c>
    </row>
    <row r="267" spans="1:15">
      <c r="A267" s="15">
        <v>0.253</v>
      </c>
      <c r="B267" s="6">
        <f t="shared" si="40"/>
        <v>249.35806579178538</v>
      </c>
      <c r="C267" s="8">
        <f t="shared" si="52"/>
        <v>-4.3577495477026704E-2</v>
      </c>
      <c r="D267" s="6">
        <f t="shared" si="41"/>
        <v>75.15417607410086</v>
      </c>
      <c r="E267" s="12">
        <f t="shared" si="42"/>
        <v>0.30294086098924994</v>
      </c>
      <c r="F267" s="8">
        <f t="shared" si="53"/>
        <v>0.62566477684691368</v>
      </c>
      <c r="G267" s="6">
        <f t="shared" si="54"/>
        <v>2.3950896441459539</v>
      </c>
      <c r="H267" s="6">
        <f t="shared" si="55"/>
        <v>270.12934886619269</v>
      </c>
      <c r="I267" s="6">
        <f t="shared" si="56"/>
        <v>275.74336954489655</v>
      </c>
      <c r="K267" s="15">
        <f t="shared" si="57"/>
        <v>0.30294086098924994</v>
      </c>
      <c r="L267" s="15">
        <f t="shared" si="58"/>
        <v>30.294086098924993</v>
      </c>
      <c r="M267" s="15">
        <f t="shared" si="59"/>
        <v>0.9939004625631559</v>
      </c>
      <c r="N267" s="15">
        <f t="shared" si="60"/>
        <v>11.926805550757871</v>
      </c>
      <c r="O267">
        <f t="shared" si="61"/>
        <v>246.56882703095306</v>
      </c>
    </row>
    <row r="268" spans="1:15">
      <c r="A268" s="15">
        <v>0.254</v>
      </c>
      <c r="B268" s="6">
        <f t="shared" si="40"/>
        <v>249.08793644291919</v>
      </c>
      <c r="C268" s="8">
        <f t="shared" si="52"/>
        <v>-5.3387487534217355E-2</v>
      </c>
      <c r="D268" s="6">
        <f t="shared" si="41"/>
        <v>75.403399075218218</v>
      </c>
      <c r="E268" s="12">
        <f t="shared" si="42"/>
        <v>0.30289237849774431</v>
      </c>
      <c r="F268" s="8">
        <f t="shared" si="53"/>
        <v>0.62510290780127198</v>
      </c>
      <c r="G268" s="6">
        <f t="shared" si="54"/>
        <v>2.3877570408806172</v>
      </c>
      <c r="H268" s="6">
        <f t="shared" si="55"/>
        <v>269.3023437683247</v>
      </c>
      <c r="I268" s="6">
        <f t="shared" si="56"/>
        <v>275.14627233121001</v>
      </c>
      <c r="K268" s="15">
        <f t="shared" si="57"/>
        <v>0.30289237849774431</v>
      </c>
      <c r="L268" s="15">
        <f t="shared" si="58"/>
        <v>30.28923784977443</v>
      </c>
      <c r="M268" s="15">
        <f t="shared" si="59"/>
        <v>0.99374139927081462</v>
      </c>
      <c r="N268" s="15">
        <f t="shared" si="60"/>
        <v>11.924896791249775</v>
      </c>
      <c r="O268">
        <f t="shared" si="61"/>
        <v>247.38648782193894</v>
      </c>
    </row>
    <row r="269" spans="1:15">
      <c r="A269" s="15">
        <v>0.255</v>
      </c>
      <c r="B269" s="6">
        <f t="shared" si="40"/>
        <v>248.81863409915087</v>
      </c>
      <c r="C269" s="8">
        <f t="shared" si="52"/>
        <v>-6.3197476063943894E-2</v>
      </c>
      <c r="D269" s="6">
        <f t="shared" si="41"/>
        <v>75.652352360489246</v>
      </c>
      <c r="E269" s="12">
        <f t="shared" si="42"/>
        <v>0.30283408601594525</v>
      </c>
      <c r="F269" s="8">
        <f t="shared" si="53"/>
        <v>0.6245427589262339</v>
      </c>
      <c r="G269" s="6">
        <f t="shared" si="54"/>
        <v>2.3804617445002161</v>
      </c>
      <c r="H269" s="6">
        <f t="shared" si="55"/>
        <v>268.47954631444219</v>
      </c>
      <c r="I269" s="6">
        <f t="shared" si="56"/>
        <v>274.55164822706149</v>
      </c>
      <c r="K269" s="15">
        <f t="shared" si="57"/>
        <v>0.30283408601594525</v>
      </c>
      <c r="L269" s="15">
        <f t="shared" si="58"/>
        <v>30.283408601594523</v>
      </c>
      <c r="M269" s="15">
        <f t="shared" si="59"/>
        <v>0.9935501509709489</v>
      </c>
      <c r="N269" s="15">
        <f t="shared" si="60"/>
        <v>11.922601811651386</v>
      </c>
      <c r="O269">
        <f t="shared" si="61"/>
        <v>248.20326371838755</v>
      </c>
    </row>
    <row r="270" spans="1:15">
      <c r="A270" s="15">
        <v>0.25600000000000001</v>
      </c>
      <c r="B270" s="6">
        <f t="shared" si="40"/>
        <v>248.55015455283643</v>
      </c>
      <c r="C270" s="8">
        <f t="shared" si="52"/>
        <v>-7.3007460418027234E-2</v>
      </c>
      <c r="D270" s="6">
        <f t="shared" si="41"/>
        <v>75.901036754815237</v>
      </c>
      <c r="E270" s="12">
        <f t="shared" si="42"/>
        <v>0.30276598354770429</v>
      </c>
      <c r="F270" s="8">
        <f t="shared" si="53"/>
        <v>0.62398432146989979</v>
      </c>
      <c r="G270" s="6">
        <f t="shared" si="54"/>
        <v>2.3732034897575138</v>
      </c>
      <c r="H270" s="6">
        <f t="shared" si="55"/>
        <v>267.66092658872822</v>
      </c>
      <c r="I270" s="6">
        <f t="shared" si="56"/>
        <v>273.95948203091842</v>
      </c>
      <c r="K270" s="15">
        <f t="shared" si="57"/>
        <v>0.30276598354770429</v>
      </c>
      <c r="L270" s="15">
        <f t="shared" si="58"/>
        <v>30.276598354770428</v>
      </c>
      <c r="M270" s="15">
        <f t="shared" si="59"/>
        <v>0.99332671767619507</v>
      </c>
      <c r="N270" s="15">
        <f t="shared" si="60"/>
        <v>11.919920612114341</v>
      </c>
      <c r="O270">
        <f t="shared" si="61"/>
        <v>249.01915742666802</v>
      </c>
    </row>
    <row r="271" spans="1:15">
      <c r="A271" s="15">
        <v>0.25700000000000001</v>
      </c>
      <c r="B271" s="6">
        <f t="shared" ref="B271:B334" si="62">B270-(H270*(A271-A270))</f>
        <v>248.28249362624771</v>
      </c>
      <c r="C271" s="8">
        <f t="shared" si="52"/>
        <v>-8.2817439948301305E-2</v>
      </c>
      <c r="D271" s="6">
        <f t="shared" ref="D271:D334" si="63">(B270+B271)/2*(A271-A270)+D270</f>
        <v>76.149453078904784</v>
      </c>
      <c r="E271" s="12">
        <f t="shared" ref="E271:E334" si="64">(C270+C271)/2*(A271-A270)+E270</f>
        <v>0.30268807109752111</v>
      </c>
      <c r="F271" s="8">
        <f t="shared" si="53"/>
        <v>0.62342758674259524</v>
      </c>
      <c r="G271" s="6">
        <f t="shared" si="54"/>
        <v>2.36598201382568</v>
      </c>
      <c r="H271" s="6">
        <f t="shared" si="55"/>
        <v>266.84645494835053</v>
      </c>
      <c r="I271" s="6">
        <f t="shared" si="56"/>
        <v>273.36975866527757</v>
      </c>
      <c r="K271" s="15">
        <f t="shared" si="57"/>
        <v>0.30268807109752111</v>
      </c>
      <c r="L271" s="15">
        <f t="shared" si="58"/>
        <v>30.26880710975211</v>
      </c>
      <c r="M271" s="15">
        <f t="shared" si="59"/>
        <v>0.99307109940131599</v>
      </c>
      <c r="N271" s="15">
        <f t="shared" si="60"/>
        <v>11.916853192815791</v>
      </c>
      <c r="O271">
        <f t="shared" si="61"/>
        <v>249.83417163939396</v>
      </c>
    </row>
    <row r="272" spans="1:15">
      <c r="A272" s="15">
        <v>0.25800000000000001</v>
      </c>
      <c r="B272" s="6">
        <f t="shared" si="62"/>
        <v>248.01564717129935</v>
      </c>
      <c r="C272" s="8">
        <f t="shared" ref="C272:C335" si="65">IF(C271&gt;0,$L$9*(($L$8-$L$9*TAN(A272*$G$9/$L$9))/(($L$9+$L$8*TAN(A272*$G$9/$L$9)))),-SQRT(2*$L$5*$G$9/$G$10/(3.14159/4*($G$5*0.0254)^2)/0.485)*TANH(((A272-$O$7)*SQRT($G$9*$G$10*0.485*(3.14159/4*($G$5*0.0254)^2)/2/$L$5))))</f>
        <v>-9.2627414006589276E-2</v>
      </c>
      <c r="D272" s="6">
        <f t="shared" si="63"/>
        <v>76.397602149303552</v>
      </c>
      <c r="E272" s="12">
        <f t="shared" si="64"/>
        <v>0.30260034867054364</v>
      </c>
      <c r="F272" s="8">
        <f t="shared" si="53"/>
        <v>0.62287254611630272</v>
      </c>
      <c r="G272" s="6">
        <f t="shared" si="54"/>
        <v>2.3587970562713392</v>
      </c>
      <c r="H272" s="6">
        <f t="shared" si="55"/>
        <v>266.03610202042188</v>
      </c>
      <c r="I272" s="6">
        <f t="shared" si="56"/>
        <v>272.78246317540436</v>
      </c>
      <c r="K272" s="15">
        <f t="shared" si="57"/>
        <v>0.30260034867054364</v>
      </c>
      <c r="L272" s="15">
        <f t="shared" si="58"/>
        <v>30.260034867054365</v>
      </c>
      <c r="M272" s="15">
        <f t="shared" si="59"/>
        <v>0.99278329616320093</v>
      </c>
      <c r="N272" s="15">
        <f t="shared" si="60"/>
        <v>11.913399553958412</v>
      </c>
      <c r="O272">
        <f t="shared" si="61"/>
        <v>250.64830903552107</v>
      </c>
    </row>
    <row r="273" spans="1:15">
      <c r="A273" s="15">
        <v>0.25900000000000001</v>
      </c>
      <c r="B273" s="6">
        <f t="shared" si="62"/>
        <v>247.74961106927893</v>
      </c>
      <c r="C273" s="8">
        <f t="shared" si="65"/>
        <v>-0.10243738194472758</v>
      </c>
      <c r="D273" s="6">
        <f t="shared" si="63"/>
        <v>76.645484778423835</v>
      </c>
      <c r="E273" s="12">
        <f t="shared" si="64"/>
        <v>0.30250281627256798</v>
      </c>
      <c r="F273" s="8">
        <f t="shared" si="53"/>
        <v>0.62231919102410016</v>
      </c>
      <c r="G273" s="6">
        <f t="shared" si="54"/>
        <v>2.3516483590279815</v>
      </c>
      <c r="H273" s="6">
        <f t="shared" si="55"/>
        <v>265.22983869900105</v>
      </c>
      <c r="I273" s="6">
        <f t="shared" si="56"/>
        <v>272.19758072808679</v>
      </c>
      <c r="K273" s="15">
        <f t="shared" si="57"/>
        <v>0.30250281627256798</v>
      </c>
      <c r="L273" s="15">
        <f t="shared" si="58"/>
        <v>30.250281627256797</v>
      </c>
      <c r="M273" s="15">
        <f t="shared" si="59"/>
        <v>0.99246330798086602</v>
      </c>
      <c r="N273" s="15">
        <f t="shared" si="60"/>
        <v>11.909559695770392</v>
      </c>
      <c r="O273">
        <f t="shared" si="61"/>
        <v>251.46157228044405</v>
      </c>
    </row>
    <row r="274" spans="1:15">
      <c r="A274" s="15">
        <v>0.26</v>
      </c>
      <c r="B274" s="6">
        <f t="shared" si="62"/>
        <v>247.48438123057991</v>
      </c>
      <c r="C274" s="8">
        <f t="shared" si="65"/>
        <v>-0.11224734311454528</v>
      </c>
      <c r="D274" s="6">
        <f t="shared" si="63"/>
        <v>76.893101774573765</v>
      </c>
      <c r="E274" s="12">
        <f t="shared" si="64"/>
        <v>0.30239547391003835</v>
      </c>
      <c r="F274" s="8">
        <f t="shared" si="53"/>
        <v>0.62176751295960631</v>
      </c>
      <c r="G274" s="6">
        <f t="shared" si="54"/>
        <v>2.3445356663697199</v>
      </c>
      <c r="H274" s="6">
        <f t="shared" si="55"/>
        <v>264.42763614213317</v>
      </c>
      <c r="I274" s="6">
        <f t="shared" si="56"/>
        <v>271.61509661040611</v>
      </c>
      <c r="K274" s="15">
        <f t="shared" si="57"/>
        <v>0.30239547391003835</v>
      </c>
      <c r="L274" s="15">
        <f t="shared" si="58"/>
        <v>30.239547391003835</v>
      </c>
      <c r="M274" s="15">
        <f t="shared" si="59"/>
        <v>0.99211113487545388</v>
      </c>
      <c r="N274" s="15">
        <f t="shared" si="60"/>
        <v>11.905333618505447</v>
      </c>
      <c r="O274">
        <f t="shared" si="61"/>
        <v>252.27396402609259</v>
      </c>
    </row>
    <row r="275" spans="1:15">
      <c r="A275" s="15">
        <v>0.26100000000000001</v>
      </c>
      <c r="B275" s="6">
        <f t="shared" si="62"/>
        <v>247.21995359443778</v>
      </c>
      <c r="C275" s="8">
        <f t="shared" si="65"/>
        <v>-0.12205729686787604</v>
      </c>
      <c r="D275" s="6">
        <f t="shared" si="63"/>
        <v>77.14045394198628</v>
      </c>
      <c r="E275" s="12">
        <f t="shared" si="64"/>
        <v>0.30227832159004714</v>
      </c>
      <c r="F275" s="8">
        <f t="shared" si="53"/>
        <v>0.62121750347643068</v>
      </c>
      <c r="G275" s="6">
        <f t="shared" si="54"/>
        <v>2.3374587248853866</v>
      </c>
      <c r="H275" s="6">
        <f t="shared" si="55"/>
        <v>263.62946576892836</v>
      </c>
      <c r="I275" s="6">
        <f t="shared" si="56"/>
        <v>271.03499622852047</v>
      </c>
      <c r="K275" s="15">
        <f t="shared" si="57"/>
        <v>0.30227832159004714</v>
      </c>
      <c r="L275" s="15">
        <f t="shared" si="58"/>
        <v>30.227832159004713</v>
      </c>
      <c r="M275" s="15">
        <f t="shared" si="59"/>
        <v>0.99172677687023336</v>
      </c>
      <c r="N275" s="15">
        <f t="shared" si="60"/>
        <v>11.9007213224428</v>
      </c>
      <c r="O275">
        <f t="shared" si="61"/>
        <v>253.08548691102627</v>
      </c>
    </row>
    <row r="276" spans="1:15">
      <c r="A276" s="15">
        <v>0.26200000000000001</v>
      </c>
      <c r="B276" s="6">
        <f t="shared" si="62"/>
        <v>246.95632412866885</v>
      </c>
      <c r="C276" s="8">
        <f t="shared" si="65"/>
        <v>-0.13186724255655541</v>
      </c>
      <c r="D276" s="6">
        <f t="shared" si="63"/>
        <v>77.387542080847837</v>
      </c>
      <c r="E276" s="12">
        <f t="shared" si="64"/>
        <v>0.30215135932033493</v>
      </c>
      <c r="F276" s="8">
        <f t="shared" si="53"/>
        <v>0.62066915418763124</v>
      </c>
      <c r="G276" s="6">
        <f t="shared" si="54"/>
        <v>2.3304172834529724</v>
      </c>
      <c r="H276" s="6">
        <f t="shared" si="55"/>
        <v>262.8352992566783</v>
      </c>
      <c r="I276" s="6">
        <f t="shared" si="56"/>
        <v>270.45726510646472</v>
      </c>
      <c r="K276" s="15">
        <f t="shared" si="57"/>
        <v>0.30215135932033493</v>
      </c>
      <c r="L276" s="15">
        <f t="shared" si="58"/>
        <v>30.215135932033494</v>
      </c>
      <c r="M276" s="15">
        <f t="shared" si="59"/>
        <v>0.99131023399060014</v>
      </c>
      <c r="N276" s="15">
        <f t="shared" si="60"/>
        <v>11.895722807887202</v>
      </c>
      <c r="O276">
        <f t="shared" si="61"/>
        <v>253.89614356052883</v>
      </c>
    </row>
    <row r="277" spans="1:15">
      <c r="A277" s="15">
        <v>0.26300000000000001</v>
      </c>
      <c r="B277" s="6">
        <f t="shared" si="62"/>
        <v>246.69348882941219</v>
      </c>
      <c r="C277" s="8">
        <f t="shared" si="65"/>
        <v>-0.14167717953242984</v>
      </c>
      <c r="D277" s="6">
        <f t="shared" si="63"/>
        <v>77.634366987326871</v>
      </c>
      <c r="E277" s="12">
        <f t="shared" si="64"/>
        <v>0.30201458710929047</v>
      </c>
      <c r="F277" s="8">
        <f t="shared" si="53"/>
        <v>0.62012245676517741</v>
      </c>
      <c r="G277" s="6">
        <f t="shared" si="54"/>
        <v>2.3234110932143963</v>
      </c>
      <c r="H277" s="6">
        <f t="shared" si="55"/>
        <v>262.04510853801145</v>
      </c>
      <c r="I277" s="6">
        <f t="shared" si="56"/>
        <v>269.8818888849641</v>
      </c>
      <c r="K277" s="15">
        <f t="shared" si="57"/>
        <v>0.30201458710929047</v>
      </c>
      <c r="L277" s="15">
        <f t="shared" si="58"/>
        <v>30.201458710929046</v>
      </c>
      <c r="M277" s="15">
        <f t="shared" si="59"/>
        <v>0.99086150626407632</v>
      </c>
      <c r="N277" s="15">
        <f t="shared" si="60"/>
        <v>11.890338075168916</v>
      </c>
      <c r="O277">
        <f t="shared" si="61"/>
        <v>254.70593658670148</v>
      </c>
    </row>
    <row r="278" spans="1:15">
      <c r="A278" s="15">
        <v>0.26400000000000001</v>
      </c>
      <c r="B278" s="6">
        <f t="shared" si="62"/>
        <v>246.43144372087417</v>
      </c>
      <c r="C278" s="8">
        <f t="shared" si="65"/>
        <v>-0.1514871071473301</v>
      </c>
      <c r="D278" s="6">
        <f t="shared" si="63"/>
        <v>77.880929453602008</v>
      </c>
      <c r="E278" s="12">
        <f t="shared" si="64"/>
        <v>0.30186800496595056</v>
      </c>
      <c r="F278" s="8">
        <f t="shared" si="53"/>
        <v>0.61957740293941832</v>
      </c>
      <c r="G278" s="6">
        <f t="shared" si="54"/>
        <v>2.3164399075506039</v>
      </c>
      <c r="H278" s="6">
        <f t="shared" si="55"/>
        <v>261.25886579808383</v>
      </c>
      <c r="I278" s="6">
        <f t="shared" si="56"/>
        <v>269.30885332026207</v>
      </c>
      <c r="K278" s="15">
        <f t="shared" si="57"/>
        <v>0.30186800496595056</v>
      </c>
      <c r="L278" s="15">
        <f t="shared" si="58"/>
        <v>30.186800496595055</v>
      </c>
      <c r="M278" s="15">
        <f t="shared" si="59"/>
        <v>0.99038059372031018</v>
      </c>
      <c r="N278" s="15">
        <f t="shared" si="60"/>
        <v>11.884567124643722</v>
      </c>
      <c r="O278">
        <f t="shared" si="61"/>
        <v>255.5148685885556</v>
      </c>
    </row>
    <row r="279" spans="1:15">
      <c r="A279" s="15">
        <v>0.26500000000000001</v>
      </c>
      <c r="B279" s="6">
        <f t="shared" si="62"/>
        <v>246.17018485507609</v>
      </c>
      <c r="C279" s="8">
        <f t="shared" si="65"/>
        <v>-0.16129702475310712</v>
      </c>
      <c r="D279" s="6">
        <f t="shared" si="63"/>
        <v>78.127230267889985</v>
      </c>
      <c r="E279" s="12">
        <f t="shared" si="64"/>
        <v>0.30171161290000037</v>
      </c>
      <c r="F279" s="8">
        <f t="shared" ref="F279:F342" si="66">0.107+(2.08*10^-3)*(B279)</f>
        <v>0.61903398449855829</v>
      </c>
      <c r="G279" s="6">
        <f t="shared" ref="G279:G342" si="67">F279*(1/2)*$G$10*(B279)^2*(3.14159/4*($G$5*0.0254)^2)</f>
        <v>2.3095034820569929</v>
      </c>
      <c r="H279" s="6">
        <f t="shared" ref="H279:H342" si="68">G279/((4/3*3.14159*($G$5*0.0254/2)^3)*$G$6)</f>
        <v>260.47654347180776</v>
      </c>
      <c r="I279" s="6">
        <f t="shared" ref="I279:I342" si="69">1/2*($G$6*4/3*3.14259*($G$5*0.0254/2)^3)*(SQRT(B279^2+C279^2))^2</f>
        <v>268.73814428296293</v>
      </c>
      <c r="K279" s="15">
        <f t="shared" ref="K279:K342" si="70">E279</f>
        <v>0.30171161290000037</v>
      </c>
      <c r="L279" s="15">
        <f t="shared" ref="L279:L342" si="71">K279*100</f>
        <v>30.171161290000036</v>
      </c>
      <c r="M279" s="15">
        <f t="shared" ref="M279:M342" si="72">N279/12</f>
        <v>0.9898674963910773</v>
      </c>
      <c r="N279" s="15">
        <f t="shared" ref="N279:N342" si="73">L279/2.54</f>
        <v>11.878409956692927</v>
      </c>
      <c r="O279">
        <f t="shared" ref="O279:O342" si="74">D279*3.28084</f>
        <v>256.32294215210419</v>
      </c>
    </row>
    <row r="280" spans="1:15">
      <c r="A280" s="15">
        <v>0.26600000000000001</v>
      </c>
      <c r="B280" s="6">
        <f t="shared" si="62"/>
        <v>245.90970831160428</v>
      </c>
      <c r="C280" s="8">
        <f t="shared" si="65"/>
        <v>-0.17110693170159935</v>
      </c>
      <c r="D280" s="6">
        <f t="shared" si="63"/>
        <v>78.373270214473322</v>
      </c>
      <c r="E280" s="12">
        <f t="shared" si="64"/>
        <v>0.301545410921773</v>
      </c>
      <c r="F280" s="8">
        <f t="shared" si="66"/>
        <v>0.61849219328813698</v>
      </c>
      <c r="G280" s="6">
        <f t="shared" si="67"/>
        <v>2.3026015745191484</v>
      </c>
      <c r="H280" s="6">
        <f t="shared" si="68"/>
        <v>259.69811424111509</v>
      </c>
      <c r="I280" s="6">
        <f t="shared" si="69"/>
        <v>268.16974775688743</v>
      </c>
      <c r="K280" s="15">
        <f t="shared" si="70"/>
        <v>0.301545410921773</v>
      </c>
      <c r="L280" s="15">
        <f t="shared" si="71"/>
        <v>30.1545410921773</v>
      </c>
      <c r="M280" s="15">
        <f t="shared" si="72"/>
        <v>0.98932221431027889</v>
      </c>
      <c r="N280" s="15">
        <f t="shared" si="73"/>
        <v>11.871866571723347</v>
      </c>
      <c r="O280">
        <f t="shared" si="74"/>
        <v>257.13015985045263</v>
      </c>
    </row>
    <row r="281" spans="1:15">
      <c r="A281" s="15">
        <v>0.26700000000000002</v>
      </c>
      <c r="B281" s="6">
        <f t="shared" si="62"/>
        <v>245.65001019736317</v>
      </c>
      <c r="C281" s="8">
        <f t="shared" si="65"/>
        <v>-0.18091682734465703</v>
      </c>
      <c r="D281" s="6">
        <f t="shared" si="63"/>
        <v>78.619050073727806</v>
      </c>
      <c r="E281" s="12">
        <f t="shared" si="64"/>
        <v>0.30136939904224985</v>
      </c>
      <c r="F281" s="8">
        <f t="shared" si="66"/>
        <v>0.6179520212105154</v>
      </c>
      <c r="G281" s="6">
        <f t="shared" si="67"/>
        <v>2.2957339448888958</v>
      </c>
      <c r="H281" s="6">
        <f t="shared" si="68"/>
        <v>258.92355103225623</v>
      </c>
      <c r="I281" s="6">
        <f t="shared" si="69"/>
        <v>267.60364983794273</v>
      </c>
      <c r="K281" s="15">
        <f t="shared" si="70"/>
        <v>0.30136939904224985</v>
      </c>
      <c r="L281" s="15">
        <f t="shared" si="71"/>
        <v>30.136939904224985</v>
      </c>
      <c r="M281" s="15">
        <f t="shared" si="72"/>
        <v>0.98874474751394315</v>
      </c>
      <c r="N281" s="15">
        <f t="shared" si="73"/>
        <v>11.864936970167317</v>
      </c>
      <c r="O281">
        <f t="shared" si="74"/>
        <v>257.93652424388915</v>
      </c>
    </row>
    <row r="282" spans="1:15">
      <c r="A282" s="15">
        <v>0.26800000000000002</v>
      </c>
      <c r="B282" s="6">
        <f t="shared" si="62"/>
        <v>245.3910866463309</v>
      </c>
      <c r="C282" s="8">
        <f t="shared" si="65"/>
        <v>-0.19072671103413597</v>
      </c>
      <c r="D282" s="6">
        <f t="shared" si="63"/>
        <v>78.864570622149657</v>
      </c>
      <c r="E282" s="12">
        <f t="shared" si="64"/>
        <v>0.30118357727306044</v>
      </c>
      <c r="F282" s="8">
        <f t="shared" si="66"/>
        <v>0.61741346022436838</v>
      </c>
      <c r="G282" s="6">
        <f t="shared" si="67"/>
        <v>2.2889003552606688</v>
      </c>
      <c r="H282" s="6">
        <f t="shared" si="68"/>
        <v>258.15282701313504</v>
      </c>
      <c r="I282" s="6">
        <f t="shared" si="69"/>
        <v>267.03983673300536</v>
      </c>
      <c r="K282" s="15">
        <f t="shared" si="70"/>
        <v>0.30118357727306044</v>
      </c>
      <c r="L282" s="15">
        <f t="shared" si="71"/>
        <v>30.118357727306044</v>
      </c>
      <c r="M282" s="15">
        <f t="shared" si="72"/>
        <v>0.98813509604022454</v>
      </c>
      <c r="N282" s="15">
        <f t="shared" si="73"/>
        <v>11.857621152482695</v>
      </c>
      <c r="O282">
        <f t="shared" si="74"/>
        <v>258.74203787997345</v>
      </c>
    </row>
    <row r="283" spans="1:15">
      <c r="A283" s="15">
        <v>0.26900000000000002</v>
      </c>
      <c r="B283" s="6">
        <f t="shared" si="62"/>
        <v>245.13293381931777</v>
      </c>
      <c r="C283" s="8">
        <f t="shared" si="65"/>
        <v>-0.2005365821218891</v>
      </c>
      <c r="D283" s="6">
        <f t="shared" si="63"/>
        <v>79.109832632382478</v>
      </c>
      <c r="E283" s="12">
        <f t="shared" si="64"/>
        <v>0.30098794562648246</v>
      </c>
      <c r="F283" s="8">
        <f t="shared" si="66"/>
        <v>0.61687650234418101</v>
      </c>
      <c r="G283" s="6">
        <f t="shared" si="67"/>
        <v>2.282100569848172</v>
      </c>
      <c r="H283" s="6">
        <f t="shared" si="68"/>
        <v>257.38591559067652</v>
      </c>
      <c r="I283" s="6">
        <f t="shared" si="69"/>
        <v>266.47829475881827</v>
      </c>
      <c r="K283" s="15">
        <f t="shared" si="70"/>
        <v>0.30098794562648246</v>
      </c>
      <c r="L283" s="15">
        <f t="shared" si="71"/>
        <v>30.098794562648244</v>
      </c>
      <c r="M283" s="15">
        <f t="shared" si="72"/>
        <v>0.9874932599294044</v>
      </c>
      <c r="N283" s="15">
        <f t="shared" si="73"/>
        <v>11.849919119152853</v>
      </c>
      <c r="O283">
        <f t="shared" si="74"/>
        <v>259.54670329362574</v>
      </c>
    </row>
    <row r="284" spans="1:15">
      <c r="A284" s="15">
        <v>0.27</v>
      </c>
      <c r="B284" s="6">
        <f t="shared" si="62"/>
        <v>244.8755479037271</v>
      </c>
      <c r="C284" s="8">
        <f t="shared" si="65"/>
        <v>-0.2103464399597724</v>
      </c>
      <c r="D284" s="6">
        <f t="shared" si="63"/>
        <v>79.354836873243997</v>
      </c>
      <c r="E284" s="12">
        <f t="shared" si="64"/>
        <v>0.30078250411544161</v>
      </c>
      <c r="F284" s="8">
        <f t="shared" si="66"/>
        <v>0.61634113963975246</v>
      </c>
      <c r="G284" s="6">
        <f t="shared" si="67"/>
        <v>2.2753343549613474</v>
      </c>
      <c r="H284" s="6">
        <f t="shared" si="68"/>
        <v>256.62279040822915</v>
      </c>
      <c r="I284" s="6">
        <f t="shared" si="69"/>
        <v>265.91901034090006</v>
      </c>
      <c r="K284" s="15">
        <f t="shared" si="70"/>
        <v>0.30078250411544161</v>
      </c>
      <c r="L284" s="15">
        <f t="shared" si="71"/>
        <v>30.078250411544161</v>
      </c>
      <c r="M284" s="15">
        <f t="shared" si="72"/>
        <v>0.98681923922388981</v>
      </c>
      <c r="N284" s="15">
        <f t="shared" si="73"/>
        <v>11.841830870686678</v>
      </c>
      <c r="O284">
        <f t="shared" si="74"/>
        <v>260.35052300721384</v>
      </c>
    </row>
    <row r="285" spans="1:15">
      <c r="A285" s="15">
        <v>0.27100000000000002</v>
      </c>
      <c r="B285" s="6">
        <f t="shared" si="62"/>
        <v>244.61892511331888</v>
      </c>
      <c r="C285" s="8">
        <f t="shared" si="65"/>
        <v>-0.2201562838996512</v>
      </c>
      <c r="D285" s="6">
        <f t="shared" si="63"/>
        <v>79.599584109752513</v>
      </c>
      <c r="E285" s="12">
        <f t="shared" si="64"/>
        <v>0.30056725275351187</v>
      </c>
      <c r="F285" s="8">
        <f t="shared" si="66"/>
        <v>0.61580736423570337</v>
      </c>
      <c r="G285" s="6">
        <f t="shared" si="67"/>
        <v>2.268601478983638</v>
      </c>
      <c r="H285" s="6">
        <f t="shared" si="68"/>
        <v>255.86342534300044</v>
      </c>
      <c r="I285" s="6">
        <f t="shared" si="69"/>
        <v>265.36197001246779</v>
      </c>
      <c r="K285" s="15">
        <f t="shared" si="70"/>
        <v>0.30056725275351187</v>
      </c>
      <c r="L285" s="15">
        <f t="shared" si="71"/>
        <v>30.056725275351187</v>
      </c>
      <c r="M285" s="15">
        <f t="shared" si="72"/>
        <v>0.98611303396821481</v>
      </c>
      <c r="N285" s="15">
        <f t="shared" si="73"/>
        <v>11.833356407618577</v>
      </c>
      <c r="O285">
        <f t="shared" si="74"/>
        <v>261.15349953064043</v>
      </c>
    </row>
    <row r="286" spans="1:15">
      <c r="A286" s="15">
        <v>0.27200000000000002</v>
      </c>
      <c r="B286" s="6">
        <f t="shared" si="62"/>
        <v>244.36306168797589</v>
      </c>
      <c r="C286" s="8">
        <f t="shared" si="65"/>
        <v>-0.22996611329338815</v>
      </c>
      <c r="D286" s="6">
        <f t="shared" si="63"/>
        <v>79.844075103153159</v>
      </c>
      <c r="E286" s="12">
        <f t="shared" si="64"/>
        <v>0.30034219155491537</v>
      </c>
      <c r="F286" s="8">
        <f t="shared" si="66"/>
        <v>0.61527516831098994</v>
      </c>
      <c r="G286" s="6">
        <f t="shared" si="67"/>
        <v>2.2619017123495389</v>
      </c>
      <c r="H286" s="6">
        <f t="shared" si="68"/>
        <v>255.10779450352513</v>
      </c>
      <c r="I286" s="6">
        <f t="shared" si="69"/>
        <v>264.80716041337246</v>
      </c>
      <c r="K286" s="15">
        <f t="shared" si="70"/>
        <v>0.30034219155491537</v>
      </c>
      <c r="L286" s="15">
        <f t="shared" si="71"/>
        <v>30.034219155491538</v>
      </c>
      <c r="M286" s="15">
        <f t="shared" si="72"/>
        <v>0.98537464420903997</v>
      </c>
      <c r="N286" s="15">
        <f t="shared" si="73"/>
        <v>11.824495730508479</v>
      </c>
      <c r="O286">
        <f t="shared" si="74"/>
        <v>261.95563536142902</v>
      </c>
    </row>
    <row r="287" spans="1:15">
      <c r="A287" s="15">
        <v>0.27300000000000002</v>
      </c>
      <c r="B287" s="6">
        <f t="shared" si="62"/>
        <v>244.10795389347237</v>
      </c>
      <c r="C287" s="8">
        <f t="shared" si="65"/>
        <v>-0.23977592749284665</v>
      </c>
      <c r="D287" s="6">
        <f t="shared" si="63"/>
        <v>80.088310610943878</v>
      </c>
      <c r="E287" s="12">
        <f t="shared" si="64"/>
        <v>0.30010732053452227</v>
      </c>
      <c r="F287" s="8">
        <f t="shared" si="66"/>
        <v>0.61474454409842261</v>
      </c>
      <c r="G287" s="6">
        <f t="shared" si="67"/>
        <v>2.2552348275224365</v>
      </c>
      <c r="H287" s="6">
        <f t="shared" si="68"/>
        <v>254.35587222716575</v>
      </c>
      <c r="I287" s="6">
        <f t="shared" si="69"/>
        <v>264.25456828904669</v>
      </c>
      <c r="K287" s="15">
        <f t="shared" si="70"/>
        <v>0.30010732053452227</v>
      </c>
      <c r="L287" s="15">
        <f t="shared" si="71"/>
        <v>30.010732053452227</v>
      </c>
      <c r="M287" s="15">
        <f t="shared" si="72"/>
        <v>0.98460406999515182</v>
      </c>
      <c r="N287" s="15">
        <f t="shared" si="73"/>
        <v>11.815248839941821</v>
      </c>
      <c r="O287">
        <f t="shared" si="74"/>
        <v>262.75693298480911</v>
      </c>
    </row>
    <row r="288" spans="1:15">
      <c r="A288" s="15">
        <v>0.27400000000000002</v>
      </c>
      <c r="B288" s="6">
        <f t="shared" si="62"/>
        <v>243.8535980212452</v>
      </c>
      <c r="C288" s="8">
        <f t="shared" si="65"/>
        <v>-0.24958572584990879</v>
      </c>
      <c r="D288" s="6">
        <f t="shared" si="63"/>
        <v>80.332291386901232</v>
      </c>
      <c r="E288" s="12">
        <f t="shared" si="64"/>
        <v>0.29986263970785088</v>
      </c>
      <c r="F288" s="8">
        <f t="shared" si="66"/>
        <v>0.61421548388419012</v>
      </c>
      <c r="G288" s="6">
        <f t="shared" si="67"/>
        <v>2.2486005989727342</v>
      </c>
      <c r="H288" s="6">
        <f t="shared" si="68"/>
        <v>253.60763307764546</v>
      </c>
      <c r="I288" s="6">
        <f t="shared" si="69"/>
        <v>263.70418048946573</v>
      </c>
      <c r="K288" s="15">
        <f t="shared" si="70"/>
        <v>0.29986263970785088</v>
      </c>
      <c r="L288" s="15">
        <f t="shared" si="71"/>
        <v>29.986263970785089</v>
      </c>
      <c r="M288" s="15">
        <f t="shared" si="72"/>
        <v>0.98380131137746352</v>
      </c>
      <c r="N288" s="15">
        <f t="shared" si="73"/>
        <v>11.805615736529562</v>
      </c>
      <c r="O288">
        <f t="shared" si="74"/>
        <v>263.55739487380106</v>
      </c>
    </row>
    <row r="289" spans="1:15">
      <c r="A289" s="15">
        <v>0.27500000000000002</v>
      </c>
      <c r="B289" s="6">
        <f t="shared" si="62"/>
        <v>243.59999038816756</v>
      </c>
      <c r="C289" s="8">
        <f t="shared" si="65"/>
        <v>-0.25939550771645453</v>
      </c>
      <c r="D289" s="6">
        <f t="shared" si="63"/>
        <v>80.576018181105937</v>
      </c>
      <c r="E289" s="12">
        <f t="shared" si="64"/>
        <v>0.2996081490910677</v>
      </c>
      <c r="F289" s="8">
        <f t="shared" si="66"/>
        <v>0.61368798000738856</v>
      </c>
      <c r="G289" s="6">
        <f t="shared" si="67"/>
        <v>2.2419988031562466</v>
      </c>
      <c r="H289" s="6">
        <f t="shared" si="68"/>
        <v>252.86305184261144</v>
      </c>
      <c r="I289" s="6">
        <f t="shared" si="69"/>
        <v>263.15598396811941</v>
      </c>
      <c r="K289" s="15">
        <f t="shared" si="70"/>
        <v>0.2996081490910677</v>
      </c>
      <c r="L289" s="15">
        <f t="shared" si="71"/>
        <v>29.960814909106769</v>
      </c>
      <c r="M289" s="15">
        <f t="shared" si="72"/>
        <v>0.98296636840901475</v>
      </c>
      <c r="N289" s="15">
        <f t="shared" si="73"/>
        <v>11.795596420908177</v>
      </c>
      <c r="O289">
        <f t="shared" si="74"/>
        <v>264.35702348929959</v>
      </c>
    </row>
    <row r="290" spans="1:15">
      <c r="A290" s="15">
        <v>0.27600000000000002</v>
      </c>
      <c r="B290" s="6">
        <f t="shared" si="62"/>
        <v>243.34712733632495</v>
      </c>
      <c r="C290" s="8">
        <f t="shared" si="65"/>
        <v>-0.26920527244435005</v>
      </c>
      <c r="D290" s="6">
        <f t="shared" si="63"/>
        <v>80.819491739968186</v>
      </c>
      <c r="E290" s="12">
        <f t="shared" si="64"/>
        <v>0.29934384870098729</v>
      </c>
      <c r="F290" s="8">
        <f t="shared" si="66"/>
        <v>0.61316202485955595</v>
      </c>
      <c r="G290" s="6">
        <f t="shared" si="67"/>
        <v>2.2354292184928801</v>
      </c>
      <c r="H290" s="6">
        <f t="shared" si="68"/>
        <v>252.12210353123027</v>
      </c>
      <c r="I290" s="6">
        <f t="shared" si="69"/>
        <v>262.60996578099764</v>
      </c>
      <c r="K290" s="15">
        <f t="shared" si="70"/>
        <v>0.29934384870098729</v>
      </c>
      <c r="L290" s="15">
        <f t="shared" si="71"/>
        <v>29.934384870098729</v>
      </c>
      <c r="M290" s="15">
        <f t="shared" si="72"/>
        <v>0.98209924114497138</v>
      </c>
      <c r="N290" s="15">
        <f t="shared" si="73"/>
        <v>11.785190893739657</v>
      </c>
      <c r="O290">
        <f t="shared" si="74"/>
        <v>265.15582128015723</v>
      </c>
    </row>
    <row r="291" spans="1:15">
      <c r="A291" s="15">
        <v>0.27700000000000002</v>
      </c>
      <c r="B291" s="6">
        <f t="shared" si="62"/>
        <v>243.09500523279371</v>
      </c>
      <c r="C291" s="8">
        <f t="shared" si="65"/>
        <v>-0.27901501938549267</v>
      </c>
      <c r="D291" s="6">
        <f t="shared" si="63"/>
        <v>81.062712806252748</v>
      </c>
      <c r="E291" s="12">
        <f t="shared" si="64"/>
        <v>0.29906973855507235</v>
      </c>
      <c r="F291" s="8">
        <f t="shared" si="66"/>
        <v>0.61263761088421098</v>
      </c>
      <c r="G291" s="6">
        <f t="shared" si="67"/>
        <v>2.2288916253455722</v>
      </c>
      <c r="H291" s="6">
        <f t="shared" si="68"/>
        <v>251.38476337181251</v>
      </c>
      <c r="I291" s="6">
        <f t="shared" si="69"/>
        <v>262.06611308558649</v>
      </c>
      <c r="K291" s="15">
        <f t="shared" si="70"/>
        <v>0.29906973855507235</v>
      </c>
      <c r="L291" s="15">
        <f t="shared" si="71"/>
        <v>29.906973855507236</v>
      </c>
      <c r="M291" s="15">
        <f t="shared" si="72"/>
        <v>0.98119992964262581</v>
      </c>
      <c r="N291" s="15">
        <f t="shared" si="73"/>
        <v>11.77439915571151</v>
      </c>
      <c r="O291">
        <f t="shared" si="74"/>
        <v>265.95379068326628</v>
      </c>
    </row>
    <row r="292" spans="1:15">
      <c r="A292" s="15">
        <v>0.27800000000000002</v>
      </c>
      <c r="B292" s="6">
        <f t="shared" si="62"/>
        <v>242.84362046942189</v>
      </c>
      <c r="C292" s="8">
        <f t="shared" si="65"/>
        <v>-0.2888247478917752</v>
      </c>
      <c r="D292" s="6">
        <f t="shared" si="63"/>
        <v>81.305682119103849</v>
      </c>
      <c r="E292" s="12">
        <f t="shared" si="64"/>
        <v>0.29878581867143372</v>
      </c>
      <c r="F292" s="8">
        <f t="shared" si="66"/>
        <v>0.61211473057639754</v>
      </c>
      <c r="G292" s="6">
        <f t="shared" si="67"/>
        <v>2.2223858059995072</v>
      </c>
      <c r="H292" s="6">
        <f t="shared" si="68"/>
        <v>250.65100680946878</v>
      </c>
      <c r="I292" s="6">
        <f t="shared" si="69"/>
        <v>261.52441313987686</v>
      </c>
      <c r="K292" s="15">
        <f t="shared" si="70"/>
        <v>0.29878581867143372</v>
      </c>
      <c r="L292" s="15">
        <f t="shared" si="71"/>
        <v>29.878581867143371</v>
      </c>
      <c r="M292" s="15">
        <f t="shared" si="72"/>
        <v>0.98026843396139673</v>
      </c>
      <c r="N292" s="15">
        <f t="shared" si="73"/>
        <v>11.763221207536761</v>
      </c>
      <c r="O292">
        <f t="shared" si="74"/>
        <v>266.75093412364066</v>
      </c>
    </row>
    <row r="293" spans="1:15">
      <c r="A293" s="15">
        <v>0.27900000000000003</v>
      </c>
      <c r="B293" s="6">
        <f t="shared" si="62"/>
        <v>242.59296946261242</v>
      </c>
      <c r="C293" s="8">
        <f t="shared" si="65"/>
        <v>-0.29863445731508886</v>
      </c>
      <c r="D293" s="6">
        <f t="shared" si="63"/>
        <v>81.54840041406986</v>
      </c>
      <c r="E293" s="12">
        <f t="shared" si="64"/>
        <v>0.29849208906883029</v>
      </c>
      <c r="F293" s="8">
        <f t="shared" si="66"/>
        <v>0.61159337648223389</v>
      </c>
      <c r="G293" s="6">
        <f t="shared" si="67"/>
        <v>2.2159115446415876</v>
      </c>
      <c r="H293" s="6">
        <f t="shared" si="68"/>
        <v>249.92080950379423</v>
      </c>
      <c r="I293" s="6">
        <f t="shared" si="69"/>
        <v>260.98485330138453</v>
      </c>
      <c r="K293" s="15">
        <f t="shared" si="70"/>
        <v>0.29849208906883029</v>
      </c>
      <c r="L293" s="15">
        <f t="shared" si="71"/>
        <v>29.849208906883028</v>
      </c>
      <c r="M293" s="15">
        <f t="shared" si="72"/>
        <v>0.97930475416282903</v>
      </c>
      <c r="N293" s="15">
        <f t="shared" si="73"/>
        <v>11.751657049953948</v>
      </c>
      <c r="O293">
        <f t="shared" si="74"/>
        <v>267.54725401449696</v>
      </c>
    </row>
    <row r="294" spans="1:15">
      <c r="A294" s="15">
        <v>0.28000000000000003</v>
      </c>
      <c r="B294" s="6">
        <f t="shared" si="62"/>
        <v>242.34304865310861</v>
      </c>
      <c r="C294" s="8">
        <f t="shared" si="65"/>
        <v>-0.30844414700733275</v>
      </c>
      <c r="D294" s="6">
        <f t="shared" si="63"/>
        <v>81.790868423127719</v>
      </c>
      <c r="E294" s="12">
        <f t="shared" si="64"/>
        <v>0.29818854976666909</v>
      </c>
      <c r="F294" s="8">
        <f t="shared" si="66"/>
        <v>0.61107354119846591</v>
      </c>
      <c r="G294" s="6">
        <f t="shared" si="67"/>
        <v>2.2094686273401631</v>
      </c>
      <c r="H294" s="6">
        <f t="shared" si="68"/>
        <v>249.19414732658245</v>
      </c>
      <c r="I294" s="6">
        <f t="shared" si="69"/>
        <v>260.44742102618147</v>
      </c>
      <c r="K294" s="15">
        <f t="shared" si="70"/>
        <v>0.29818854976666909</v>
      </c>
      <c r="L294" s="15">
        <f t="shared" si="71"/>
        <v>29.818854976666909</v>
      </c>
      <c r="M294" s="15">
        <f t="shared" si="72"/>
        <v>0.9783088903105942</v>
      </c>
      <c r="N294" s="15">
        <f t="shared" si="73"/>
        <v>11.73970668372713</v>
      </c>
      <c r="O294">
        <f t="shared" si="74"/>
        <v>268.34275275733432</v>
      </c>
    </row>
    <row r="295" spans="1:15">
      <c r="A295" s="15">
        <v>0.28100000000000003</v>
      </c>
      <c r="B295" s="6">
        <f t="shared" si="62"/>
        <v>242.09385450578202</v>
      </c>
      <c r="C295" s="8">
        <f t="shared" si="65"/>
        <v>-0.31825381632041982</v>
      </c>
      <c r="D295" s="6">
        <f t="shared" si="63"/>
        <v>82.033086874707166</v>
      </c>
      <c r="E295" s="12">
        <f t="shared" si="64"/>
        <v>0.29787520078500523</v>
      </c>
      <c r="F295" s="8">
        <f t="shared" si="66"/>
        <v>0.61055521737202667</v>
      </c>
      <c r="G295" s="6">
        <f t="shared" si="67"/>
        <v>2.2030568420250254</v>
      </c>
      <c r="H295" s="6">
        <f t="shared" si="68"/>
        <v>248.47099635956903</v>
      </c>
      <c r="I295" s="6">
        <f t="shared" si="69"/>
        <v>259.91210386793887</v>
      </c>
      <c r="K295" s="15">
        <f t="shared" si="70"/>
        <v>0.29787520078500523</v>
      </c>
      <c r="L295" s="15">
        <f t="shared" si="71"/>
        <v>29.787520078500524</v>
      </c>
      <c r="M295" s="15">
        <f t="shared" si="72"/>
        <v>0.97728084247048963</v>
      </c>
      <c r="N295" s="15">
        <f t="shared" si="73"/>
        <v>11.727370109645875</v>
      </c>
      <c r="O295">
        <f t="shared" si="74"/>
        <v>269.13743274201425</v>
      </c>
    </row>
    <row r="296" spans="1:15">
      <c r="A296" s="15">
        <v>0.28199999999999997</v>
      </c>
      <c r="B296" s="6">
        <f t="shared" si="62"/>
        <v>241.84538350942248</v>
      </c>
      <c r="C296" s="8">
        <f t="shared" si="65"/>
        <v>-0.32806346460625613</v>
      </c>
      <c r="D296" s="6">
        <f t="shared" si="63"/>
        <v>82.275056493714757</v>
      </c>
      <c r="E296" s="12">
        <f t="shared" si="64"/>
        <v>0.2975520421445419</v>
      </c>
      <c r="F296" s="8">
        <f t="shared" si="66"/>
        <v>0.61003839769959878</v>
      </c>
      <c r="G296" s="6">
        <f t="shared" si="67"/>
        <v>2.196675978467638</v>
      </c>
      <c r="H296" s="6">
        <f t="shared" si="68"/>
        <v>247.75133289220193</v>
      </c>
      <c r="I296" s="6">
        <f t="shared" si="69"/>
        <v>259.37888947698059</v>
      </c>
      <c r="K296" s="15">
        <f t="shared" si="70"/>
        <v>0.2975520421445419</v>
      </c>
      <c r="L296" s="15">
        <f t="shared" si="71"/>
        <v>29.755204214454189</v>
      </c>
      <c r="M296" s="15">
        <f t="shared" si="72"/>
        <v>0.9762206107104392</v>
      </c>
      <c r="N296" s="15">
        <f t="shared" si="73"/>
        <v>11.71464732852527</v>
      </c>
      <c r="O296">
        <f t="shared" si="74"/>
        <v>269.93129634683913</v>
      </c>
    </row>
    <row r="297" spans="1:15">
      <c r="A297" s="15">
        <v>0.28299999999999997</v>
      </c>
      <c r="B297" s="6">
        <f t="shared" si="62"/>
        <v>241.59763217653028</v>
      </c>
      <c r="C297" s="8">
        <f t="shared" si="65"/>
        <v>-0.33787309121675285</v>
      </c>
      <c r="D297" s="6">
        <f t="shared" si="63"/>
        <v>82.516778001557739</v>
      </c>
      <c r="E297" s="12">
        <f t="shared" si="64"/>
        <v>0.29721907386663038</v>
      </c>
      <c r="F297" s="8">
        <f t="shared" si="66"/>
        <v>0.60952307492718305</v>
      </c>
      <c r="G297" s="6">
        <f t="shared" si="67"/>
        <v>2.1903258282616238</v>
      </c>
      <c r="H297" s="6">
        <f t="shared" si="68"/>
        <v>247.03513341944074</v>
      </c>
      <c r="I297" s="6">
        <f t="shared" si="69"/>
        <v>258.84776559934829</v>
      </c>
      <c r="K297" s="15">
        <f t="shared" si="70"/>
        <v>0.29721907386663038</v>
      </c>
      <c r="L297" s="15">
        <f t="shared" si="71"/>
        <v>29.721907386663037</v>
      </c>
      <c r="M297" s="15">
        <f t="shared" si="72"/>
        <v>0.97512819510049331</v>
      </c>
      <c r="N297" s="15">
        <f t="shared" si="73"/>
        <v>11.70153834120592</v>
      </c>
      <c r="O297">
        <f t="shared" si="74"/>
        <v>270.72434593863068</v>
      </c>
    </row>
    <row r="298" spans="1:15">
      <c r="A298" s="15">
        <v>0.28399999999999997</v>
      </c>
      <c r="B298" s="6">
        <f t="shared" si="62"/>
        <v>241.35059704311084</v>
      </c>
      <c r="C298" s="8">
        <f t="shared" si="65"/>
        <v>-0.34768269550384445</v>
      </c>
      <c r="D298" s="6">
        <f t="shared" si="63"/>
        <v>82.758252116167554</v>
      </c>
      <c r="E298" s="12">
        <f t="shared" si="64"/>
        <v>0.29687629597327009</v>
      </c>
      <c r="F298" s="8">
        <f t="shared" si="66"/>
        <v>0.60900924184967054</v>
      </c>
      <c r="G298" s="6">
        <f t="shared" si="67"/>
        <v>2.1840061848034984</v>
      </c>
      <c r="H298" s="6">
        <f t="shared" si="68"/>
        <v>246.32237463958361</v>
      </c>
      <c r="I298" s="6">
        <f t="shared" si="69"/>
        <v>258.3187200758772</v>
      </c>
      <c r="K298" s="15">
        <f t="shared" si="70"/>
        <v>0.29687629597327009</v>
      </c>
      <c r="L298" s="15">
        <f t="shared" si="71"/>
        <v>29.68762959732701</v>
      </c>
      <c r="M298" s="15">
        <f t="shared" si="72"/>
        <v>0.97400359571282846</v>
      </c>
      <c r="N298" s="15">
        <f t="shared" si="73"/>
        <v>11.688043148553941</v>
      </c>
      <c r="O298">
        <f t="shared" si="74"/>
        <v>271.51658387280713</v>
      </c>
    </row>
    <row r="299" spans="1:15">
      <c r="A299" s="15">
        <v>0.28499999999999998</v>
      </c>
      <c r="B299" s="6">
        <f t="shared" si="62"/>
        <v>241.10427466847125</v>
      </c>
      <c r="C299" s="8">
        <f t="shared" si="65"/>
        <v>-0.35749227681945311</v>
      </c>
      <c r="D299" s="6">
        <f t="shared" si="63"/>
        <v>82.999479552023345</v>
      </c>
      <c r="E299" s="12">
        <f t="shared" si="64"/>
        <v>0.29652370848710846</v>
      </c>
      <c r="F299" s="8">
        <f t="shared" si="66"/>
        <v>0.60849689131042028</v>
      </c>
      <c r="G299" s="6">
        <f t="shared" si="67"/>
        <v>2.1777168432736373</v>
      </c>
      <c r="H299" s="6">
        <f t="shared" si="68"/>
        <v>245.61303345212076</v>
      </c>
      <c r="I299" s="6">
        <f t="shared" si="69"/>
        <v>257.79174084128204</v>
      </c>
      <c r="K299" s="15">
        <f t="shared" si="70"/>
        <v>0.29652370848710846</v>
      </c>
      <c r="L299" s="15">
        <f t="shared" si="71"/>
        <v>29.652370848710845</v>
      </c>
      <c r="M299" s="15">
        <f t="shared" si="72"/>
        <v>0.97284681262174688</v>
      </c>
      <c r="N299" s="15">
        <f t="shared" si="73"/>
        <v>11.674161751460963</v>
      </c>
      <c r="O299">
        <f t="shared" si="74"/>
        <v>272.3080124934603</v>
      </c>
    </row>
    <row r="300" spans="1:15">
      <c r="A300" s="15">
        <v>0.28599999999999998</v>
      </c>
      <c r="B300" s="6">
        <f t="shared" si="62"/>
        <v>240.85866163501913</v>
      </c>
      <c r="C300" s="8">
        <f t="shared" si="65"/>
        <v>-0.36730183451551857</v>
      </c>
      <c r="D300" s="6">
        <f t="shared" si="63"/>
        <v>83.24046102017509</v>
      </c>
      <c r="E300" s="12">
        <f t="shared" si="64"/>
        <v>0.29616131143144098</v>
      </c>
      <c r="F300" s="8">
        <f t="shared" si="66"/>
        <v>0.60798601620083981</v>
      </c>
      <c r="G300" s="6">
        <f t="shared" si="67"/>
        <v>2.1714576006174817</v>
      </c>
      <c r="H300" s="6">
        <f t="shared" si="68"/>
        <v>244.90708695561469</v>
      </c>
      <c r="I300" s="6">
        <f t="shared" si="69"/>
        <v>257.26681592325434</v>
      </c>
      <c r="K300" s="15">
        <f t="shared" si="70"/>
        <v>0.29616131143144098</v>
      </c>
      <c r="L300" s="15">
        <f t="shared" si="71"/>
        <v>29.616131143144099</v>
      </c>
      <c r="M300" s="15">
        <f t="shared" si="72"/>
        <v>0.97165784590367776</v>
      </c>
      <c r="N300" s="15">
        <f t="shared" si="73"/>
        <v>11.659894150844133</v>
      </c>
      <c r="O300">
        <f t="shared" si="74"/>
        <v>273.09863413343123</v>
      </c>
    </row>
    <row r="301" spans="1:15">
      <c r="A301" s="15">
        <v>0.28699999999999998</v>
      </c>
      <c r="B301" s="6">
        <f t="shared" si="62"/>
        <v>240.61375454806353</v>
      </c>
      <c r="C301" s="8">
        <f t="shared" si="65"/>
        <v>-0.3771113679439746</v>
      </c>
      <c r="D301" s="6">
        <f t="shared" si="63"/>
        <v>83.481197228266637</v>
      </c>
      <c r="E301" s="12">
        <f t="shared" si="64"/>
        <v>0.2957891048302112</v>
      </c>
      <c r="F301" s="8">
        <f t="shared" si="66"/>
        <v>0.60747660945997217</v>
      </c>
      <c r="G301" s="6">
        <f t="shared" si="67"/>
        <v>2.1652282555269822</v>
      </c>
      <c r="H301" s="6">
        <f t="shared" si="68"/>
        <v>244.20451244560738</v>
      </c>
      <c r="I301" s="6">
        <f t="shared" si="69"/>
        <v>256.7439334415696</v>
      </c>
      <c r="K301" s="15">
        <f t="shared" si="70"/>
        <v>0.2957891048302112</v>
      </c>
      <c r="L301" s="15">
        <f t="shared" si="71"/>
        <v>29.578910483021119</v>
      </c>
      <c r="M301" s="15">
        <f t="shared" si="72"/>
        <v>0.97043669563717583</v>
      </c>
      <c r="N301" s="15">
        <f t="shared" si="73"/>
        <v>11.64524034764611</v>
      </c>
      <c r="O301">
        <f t="shared" si="74"/>
        <v>273.88845111438633</v>
      </c>
    </row>
    <row r="302" spans="1:15">
      <c r="A302" s="15">
        <v>0.28799999999999998</v>
      </c>
      <c r="B302" s="6">
        <f t="shared" si="62"/>
        <v>240.36955003561792</v>
      </c>
      <c r="C302" s="8">
        <f t="shared" si="65"/>
        <v>-0.38692087645677264</v>
      </c>
      <c r="D302" s="6">
        <f t="shared" si="63"/>
        <v>83.721688880558474</v>
      </c>
      <c r="E302" s="12">
        <f t="shared" si="64"/>
        <v>0.2954070887080108</v>
      </c>
      <c r="F302" s="8">
        <f t="shared" si="66"/>
        <v>0.60696866407408534</v>
      </c>
      <c r="G302" s="6">
        <f t="shared" si="67"/>
        <v>2.1590286084222647</v>
      </c>
      <c r="H302" s="6">
        <f t="shared" si="68"/>
        <v>243.50528741255243</v>
      </c>
      <c r="I302" s="6">
        <f t="shared" si="69"/>
        <v>256.22308160720485</v>
      </c>
      <c r="K302" s="15">
        <f t="shared" si="70"/>
        <v>0.2954070887080108</v>
      </c>
      <c r="L302" s="15">
        <f t="shared" si="71"/>
        <v>29.54070887080108</v>
      </c>
      <c r="M302" s="15">
        <f t="shared" si="72"/>
        <v>0.96918336190292254</v>
      </c>
      <c r="N302" s="15">
        <f t="shared" si="73"/>
        <v>11.630200342835071</v>
      </c>
      <c r="O302">
        <f t="shared" si="74"/>
        <v>274.67746574689147</v>
      </c>
    </row>
    <row r="303" spans="1:15">
      <c r="A303" s="15">
        <v>0.28899999999999998</v>
      </c>
      <c r="B303" s="6">
        <f t="shared" si="62"/>
        <v>240.12604474820537</v>
      </c>
      <c r="C303" s="8">
        <f t="shared" si="65"/>
        <v>-0.39673035940586471</v>
      </c>
      <c r="D303" s="6">
        <f t="shared" si="63"/>
        <v>83.961936677950391</v>
      </c>
      <c r="E303" s="12">
        <f t="shared" si="64"/>
        <v>0.29501526309007947</v>
      </c>
      <c r="F303" s="8">
        <f t="shared" si="66"/>
        <v>0.60646217307626726</v>
      </c>
      <c r="G303" s="6">
        <f t="shared" si="67"/>
        <v>2.1528584614335333</v>
      </c>
      <c r="H303" s="6">
        <f t="shared" si="68"/>
        <v>242.80938953977406</v>
      </c>
      <c r="I303" s="6">
        <f t="shared" si="69"/>
        <v>255.70424872146606</v>
      </c>
      <c r="K303" s="15">
        <f t="shared" si="70"/>
        <v>0.29501526309007947</v>
      </c>
      <c r="L303" s="15">
        <f t="shared" si="71"/>
        <v>29.501526309007946</v>
      </c>
      <c r="M303" s="15">
        <f t="shared" si="72"/>
        <v>0.96789784478372531</v>
      </c>
      <c r="N303" s="15">
        <f t="shared" si="73"/>
        <v>11.614774137404703</v>
      </c>
      <c r="O303">
        <f t="shared" si="74"/>
        <v>275.46568033048675</v>
      </c>
    </row>
    <row r="304" spans="1:15">
      <c r="A304" s="15">
        <v>0.28999999999999998</v>
      </c>
      <c r="B304" s="6">
        <f t="shared" si="62"/>
        <v>239.88323535866559</v>
      </c>
      <c r="C304" s="8">
        <f t="shared" si="65"/>
        <v>-0.40653981614321189</v>
      </c>
      <c r="D304" s="6">
        <f t="shared" si="63"/>
        <v>84.201941318003833</v>
      </c>
      <c r="E304" s="12">
        <f t="shared" si="64"/>
        <v>0.29461362800230495</v>
      </c>
      <c r="F304" s="8">
        <f t="shared" si="66"/>
        <v>0.60595712954602454</v>
      </c>
      <c r="G304" s="6">
        <f t="shared" si="67"/>
        <v>2.1467176183831893</v>
      </c>
      <c r="H304" s="6">
        <f t="shared" si="68"/>
        <v>242.11679670145028</v>
      </c>
      <c r="I304" s="6">
        <f t="shared" si="69"/>
        <v>255.18742317512627</v>
      </c>
      <c r="K304" s="15">
        <f t="shared" si="70"/>
        <v>0.29461362800230495</v>
      </c>
      <c r="L304" s="15">
        <f t="shared" si="71"/>
        <v>29.461362800230496</v>
      </c>
      <c r="M304" s="15">
        <f t="shared" si="72"/>
        <v>0.96658014436451756</v>
      </c>
      <c r="N304" s="15">
        <f t="shared" si="73"/>
        <v>11.59896173237421</v>
      </c>
      <c r="O304">
        <f t="shared" si="74"/>
        <v>276.25309715375971</v>
      </c>
    </row>
    <row r="305" spans="1:15">
      <c r="A305" s="15">
        <v>0.29099999999999998</v>
      </c>
      <c r="B305" s="6">
        <f t="shared" si="62"/>
        <v>239.64111856196413</v>
      </c>
      <c r="C305" s="8">
        <f t="shared" si="65"/>
        <v>-0.41634924602078194</v>
      </c>
      <c r="D305" s="6">
        <f t="shared" si="63"/>
        <v>84.441703494964145</v>
      </c>
      <c r="E305" s="12">
        <f t="shared" si="64"/>
        <v>0.29420218347122296</v>
      </c>
      <c r="F305" s="8">
        <f t="shared" si="66"/>
        <v>0.60545352660888552</v>
      </c>
      <c r="G305" s="6">
        <f t="shared" si="67"/>
        <v>2.1406058847681719</v>
      </c>
      <c r="H305" s="6">
        <f t="shared" si="68"/>
        <v>241.42748696062137</v>
      </c>
      <c r="I305" s="6">
        <f t="shared" si="69"/>
        <v>254.67259344757284</v>
      </c>
      <c r="K305" s="15">
        <f t="shared" si="70"/>
        <v>0.29420218347122296</v>
      </c>
      <c r="L305" s="15">
        <f t="shared" si="71"/>
        <v>29.420218347122294</v>
      </c>
      <c r="M305" s="15">
        <f t="shared" si="72"/>
        <v>0.96523026073235874</v>
      </c>
      <c r="N305" s="15">
        <f t="shared" si="73"/>
        <v>11.582763128788304</v>
      </c>
      <c r="O305">
        <f t="shared" si="74"/>
        <v>277.03971849441814</v>
      </c>
    </row>
    <row r="306" spans="1:15">
      <c r="A306" s="15">
        <v>0.29199999999999998</v>
      </c>
      <c r="B306" s="6">
        <f t="shared" si="62"/>
        <v>239.39969107500352</v>
      </c>
      <c r="C306" s="8">
        <f t="shared" si="65"/>
        <v>-0.42615864839055195</v>
      </c>
      <c r="D306" s="6">
        <f t="shared" si="63"/>
        <v>84.681223899782623</v>
      </c>
      <c r="E306" s="12">
        <f t="shared" si="64"/>
        <v>0.2937809295240173</v>
      </c>
      <c r="F306" s="8">
        <f t="shared" si="66"/>
        <v>0.60495135743600736</v>
      </c>
      <c r="G306" s="6">
        <f t="shared" si="67"/>
        <v>2.1345230677425207</v>
      </c>
      <c r="H306" s="6">
        <f t="shared" si="68"/>
        <v>240.74143856722301</v>
      </c>
      <c r="I306" s="6">
        <f t="shared" si="69"/>
        <v>254.15974810596464</v>
      </c>
      <c r="K306" s="15">
        <f t="shared" si="70"/>
        <v>0.2937809295240173</v>
      </c>
      <c r="L306" s="15">
        <f t="shared" si="71"/>
        <v>29.37809295240173</v>
      </c>
      <c r="M306" s="15">
        <f t="shared" si="72"/>
        <v>0.96384819397643462</v>
      </c>
      <c r="N306" s="15">
        <f t="shared" si="73"/>
        <v>11.566178327717216</v>
      </c>
      <c r="O306">
        <f t="shared" si="74"/>
        <v>277.8255466193628</v>
      </c>
    </row>
    <row r="307" spans="1:15">
      <c r="A307" s="15">
        <v>0.29299999999999998</v>
      </c>
      <c r="B307" s="6">
        <f t="shared" si="62"/>
        <v>239.15894963643629</v>
      </c>
      <c r="C307" s="8">
        <f t="shared" si="65"/>
        <v>-0.43596802260450018</v>
      </c>
      <c r="D307" s="6">
        <f t="shared" si="63"/>
        <v>84.920503220138343</v>
      </c>
      <c r="E307" s="12">
        <f t="shared" si="64"/>
        <v>0.29334986618851977</v>
      </c>
      <c r="F307" s="8">
        <f t="shared" si="66"/>
        <v>0.60445061524378751</v>
      </c>
      <c r="G307" s="6">
        <f t="shared" si="67"/>
        <v>2.128468976100145</v>
      </c>
      <c r="H307" s="6">
        <f t="shared" si="68"/>
        <v>240.05862995614308</v>
      </c>
      <c r="I307" s="6">
        <f t="shared" si="69"/>
        <v>253.64887580439895</v>
      </c>
      <c r="K307" s="15">
        <f t="shared" si="70"/>
        <v>0.29334986618851977</v>
      </c>
      <c r="L307" s="15">
        <f t="shared" si="71"/>
        <v>29.334986618851978</v>
      </c>
      <c r="M307" s="15">
        <f t="shared" si="72"/>
        <v>0.96243394418805694</v>
      </c>
      <c r="N307" s="15">
        <f t="shared" si="73"/>
        <v>11.549207330256683</v>
      </c>
      <c r="O307">
        <f t="shared" si="74"/>
        <v>278.61058378475866</v>
      </c>
    </row>
    <row r="308" spans="1:15">
      <c r="A308" s="15">
        <v>0.29399999999999998</v>
      </c>
      <c r="B308" s="6">
        <f t="shared" si="62"/>
        <v>238.91889100648015</v>
      </c>
      <c r="C308" s="8">
        <f t="shared" si="65"/>
        <v>-0.44577736801461176</v>
      </c>
      <c r="D308" s="6">
        <f t="shared" si="63"/>
        <v>85.159542140459806</v>
      </c>
      <c r="E308" s="12">
        <f t="shared" si="64"/>
        <v>0.2929089934932102</v>
      </c>
      <c r="F308" s="8">
        <f t="shared" si="66"/>
        <v>0.60395129329347874</v>
      </c>
      <c r="G308" s="6">
        <f t="shared" si="67"/>
        <v>2.1224434202578149</v>
      </c>
      <c r="H308" s="6">
        <f t="shared" si="68"/>
        <v>239.37903974530323</v>
      </c>
      <c r="I308" s="6">
        <f t="shared" si="69"/>
        <v>253.13996528308783</v>
      </c>
      <c r="K308" s="15">
        <f t="shared" si="70"/>
        <v>0.2929089934932102</v>
      </c>
      <c r="L308" s="15">
        <f t="shared" si="71"/>
        <v>29.29089934932102</v>
      </c>
      <c r="M308" s="15">
        <f t="shared" si="72"/>
        <v>0.96098751146066341</v>
      </c>
      <c r="N308" s="15">
        <f t="shared" si="73"/>
        <v>11.531850137527961</v>
      </c>
      <c r="O308">
        <f t="shared" si="74"/>
        <v>279.39483223610614</v>
      </c>
    </row>
    <row r="309" spans="1:15">
      <c r="A309" s="15">
        <v>0.29499999999999998</v>
      </c>
      <c r="B309" s="6">
        <f t="shared" si="62"/>
        <v>238.67951196673485</v>
      </c>
      <c r="C309" s="8">
        <f t="shared" si="65"/>
        <v>-0.45558668397289681</v>
      </c>
      <c r="D309" s="6">
        <f t="shared" si="63"/>
        <v>85.39834134194642</v>
      </c>
      <c r="E309" s="12">
        <f t="shared" si="64"/>
        <v>0.29245831146721646</v>
      </c>
      <c r="F309" s="8">
        <f t="shared" si="66"/>
        <v>0.60345338489080858</v>
      </c>
      <c r="G309" s="6">
        <f t="shared" si="67"/>
        <v>2.1164462122383472</v>
      </c>
      <c r="H309" s="6">
        <f t="shared" si="68"/>
        <v>238.70264673376249</v>
      </c>
      <c r="I309" s="6">
        <f t="shared" si="69"/>
        <v>252.63300536754357</v>
      </c>
      <c r="K309" s="15">
        <f t="shared" si="70"/>
        <v>0.29245831146721646</v>
      </c>
      <c r="L309" s="15">
        <f t="shared" si="71"/>
        <v>29.245831146721645</v>
      </c>
      <c r="M309" s="15">
        <f t="shared" si="72"/>
        <v>0.9595088958898178</v>
      </c>
      <c r="N309" s="15">
        <f t="shared" si="73"/>
        <v>11.514106750677813</v>
      </c>
      <c r="O309">
        <f t="shared" si="74"/>
        <v>280.17829420831151</v>
      </c>
    </row>
    <row r="310" spans="1:15">
      <c r="A310" s="15">
        <v>0.29599999999999999</v>
      </c>
      <c r="B310" s="6">
        <f t="shared" si="62"/>
        <v>238.44080932000108</v>
      </c>
      <c r="C310" s="8">
        <f t="shared" si="65"/>
        <v>-0.4653959698313519</v>
      </c>
      <c r="D310" s="6">
        <f t="shared" si="63"/>
        <v>85.636901502589794</v>
      </c>
      <c r="E310" s="12">
        <f t="shared" si="64"/>
        <v>0.29199782014031433</v>
      </c>
      <c r="F310" s="8">
        <f t="shared" si="66"/>
        <v>0.60295688338560227</v>
      </c>
      <c r="G310" s="6">
        <f t="shared" si="67"/>
        <v>2.1104771656540082</v>
      </c>
      <c r="H310" s="6">
        <f t="shared" si="68"/>
        <v>238.02942989984544</v>
      </c>
      <c r="I310" s="6">
        <f t="shared" si="69"/>
        <v>252.12798496777367</v>
      </c>
      <c r="K310" s="15">
        <f t="shared" si="70"/>
        <v>0.29199782014031433</v>
      </c>
      <c r="L310" s="15">
        <f t="shared" si="71"/>
        <v>29.199782014031435</v>
      </c>
      <c r="M310" s="15">
        <f t="shared" si="72"/>
        <v>0.95799809757320975</v>
      </c>
      <c r="N310" s="15">
        <f t="shared" si="73"/>
        <v>11.495977170878517</v>
      </c>
      <c r="O310">
        <f t="shared" si="74"/>
        <v>280.96097192575672</v>
      </c>
    </row>
    <row r="311" spans="1:15">
      <c r="A311" s="15">
        <v>0.29699999999999999</v>
      </c>
      <c r="B311" s="6">
        <f t="shared" si="62"/>
        <v>238.20277989010123</v>
      </c>
      <c r="C311" s="8">
        <f t="shared" si="65"/>
        <v>-0.47520522494198714</v>
      </c>
      <c r="D311" s="6">
        <f t="shared" si="63"/>
        <v>85.87522329719485</v>
      </c>
      <c r="E311" s="12">
        <f t="shared" si="64"/>
        <v>0.29152751954292766</v>
      </c>
      <c r="F311" s="8">
        <f t="shared" si="66"/>
        <v>0.60246178217141066</v>
      </c>
      <c r="G311" s="6">
        <f t="shared" si="67"/>
        <v>2.1045360956901167</v>
      </c>
      <c r="H311" s="6">
        <f t="shared" si="68"/>
        <v>237.3593683992928</v>
      </c>
      <c r="I311" s="6">
        <f t="shared" si="69"/>
        <v>251.62489307748476</v>
      </c>
      <c r="K311" s="15">
        <f t="shared" si="70"/>
        <v>0.29152751954292766</v>
      </c>
      <c r="L311" s="15">
        <f t="shared" si="71"/>
        <v>29.152751954292768</v>
      </c>
      <c r="M311" s="15">
        <f t="shared" si="72"/>
        <v>0.95645511661065508</v>
      </c>
      <c r="N311" s="15">
        <f t="shared" si="73"/>
        <v>11.477461399327861</v>
      </c>
      <c r="O311">
        <f t="shared" si="74"/>
        <v>281.74286760236873</v>
      </c>
    </row>
    <row r="312" spans="1:15">
      <c r="A312" s="15">
        <v>0.29799999999999999</v>
      </c>
      <c r="B312" s="6">
        <f t="shared" si="62"/>
        <v>237.96542052170193</v>
      </c>
      <c r="C312" s="8">
        <f t="shared" si="65"/>
        <v>-0.48501444865682891</v>
      </c>
      <c r="D312" s="6">
        <f t="shared" si="63"/>
        <v>86.113307397400746</v>
      </c>
      <c r="E312" s="12">
        <f t="shared" si="64"/>
        <v>0.29104740970612825</v>
      </c>
      <c r="F312" s="8">
        <f t="shared" si="66"/>
        <v>0.60196807468514013</v>
      </c>
      <c r="G312" s="6">
        <f t="shared" si="67"/>
        <v>2.0986228190888392</v>
      </c>
      <c r="H312" s="6">
        <f t="shared" si="68"/>
        <v>236.69244156343385</v>
      </c>
      <c r="I312" s="6">
        <f t="shared" si="69"/>
        <v>251.12371877329568</v>
      </c>
      <c r="K312" s="15">
        <f t="shared" si="70"/>
        <v>0.29104740970612825</v>
      </c>
      <c r="L312" s="15">
        <f t="shared" si="71"/>
        <v>29.104740970612824</v>
      </c>
      <c r="M312" s="15">
        <f t="shared" si="72"/>
        <v>0.95487995310409524</v>
      </c>
      <c r="N312" s="15">
        <f t="shared" si="73"/>
        <v>11.458559437249143</v>
      </c>
      <c r="O312">
        <f t="shared" si="74"/>
        <v>282.52398344168824</v>
      </c>
    </row>
    <row r="313" spans="1:15">
      <c r="A313" s="15">
        <v>0.29899999999999999</v>
      </c>
      <c r="B313" s="6">
        <f t="shared" si="62"/>
        <v>237.7287280801385</v>
      </c>
      <c r="C313" s="8">
        <f t="shared" si="65"/>
        <v>-0.49482364032790271</v>
      </c>
      <c r="D313" s="6">
        <f t="shared" si="63"/>
        <v>86.351154471701662</v>
      </c>
      <c r="E313" s="12">
        <f t="shared" si="64"/>
        <v>0.29055749066163589</v>
      </c>
      <c r="F313" s="8">
        <f t="shared" si="66"/>
        <v>0.6014757544066881</v>
      </c>
      <c r="G313" s="6">
        <f t="shared" si="67"/>
        <v>2.0927371541331916</v>
      </c>
      <c r="H313" s="6">
        <f t="shared" si="68"/>
        <v>236.02862889738202</v>
      </c>
      <c r="I313" s="6">
        <f t="shared" si="69"/>
        <v>250.62445121395893</v>
      </c>
      <c r="K313" s="15">
        <f t="shared" si="70"/>
        <v>0.29055749066163589</v>
      </c>
      <c r="L313" s="15">
        <f t="shared" si="71"/>
        <v>29.055749066163589</v>
      </c>
      <c r="M313" s="15">
        <f t="shared" si="72"/>
        <v>0.9532726071575981</v>
      </c>
      <c r="N313" s="15">
        <f t="shared" si="73"/>
        <v>11.439271285891177</v>
      </c>
      <c r="O313">
        <f t="shared" si="74"/>
        <v>283.30432163693769</v>
      </c>
    </row>
    <row r="314" spans="1:15">
      <c r="A314" s="15">
        <v>0.3</v>
      </c>
      <c r="B314" s="6">
        <f t="shared" si="62"/>
        <v>237.49269945124112</v>
      </c>
      <c r="C314" s="8">
        <f t="shared" si="65"/>
        <v>-0.50463279930725091</v>
      </c>
      <c r="D314" s="6">
        <f t="shared" si="63"/>
        <v>86.588765185467352</v>
      </c>
      <c r="E314" s="12">
        <f t="shared" si="64"/>
        <v>0.2900577624418183</v>
      </c>
      <c r="F314" s="8">
        <f t="shared" si="66"/>
        <v>0.60098481485858157</v>
      </c>
      <c r="G314" s="6">
        <f t="shared" si="67"/>
        <v>2.0868789206312295</v>
      </c>
      <c r="H314" s="6">
        <f t="shared" si="68"/>
        <v>235.36791007825181</v>
      </c>
      <c r="I314" s="6">
        <f t="shared" si="69"/>
        <v>250.12707963959139</v>
      </c>
      <c r="K314" s="15">
        <f t="shared" si="70"/>
        <v>0.2900577624418183</v>
      </c>
      <c r="L314" s="15">
        <f t="shared" si="71"/>
        <v>29.005776244181831</v>
      </c>
      <c r="M314" s="15">
        <f t="shared" si="72"/>
        <v>0.95163307887735671</v>
      </c>
      <c r="N314" s="15">
        <f t="shared" si="73"/>
        <v>11.41959694652828</v>
      </c>
      <c r="O314">
        <f t="shared" si="74"/>
        <v>284.08388437108869</v>
      </c>
    </row>
    <row r="315" spans="1:15">
      <c r="A315" s="15">
        <v>0.30099999999999999</v>
      </c>
      <c r="B315" s="6">
        <f t="shared" si="62"/>
        <v>237.25733154116287</v>
      </c>
      <c r="C315" s="8">
        <f t="shared" si="65"/>
        <v>-0.51444192494691188</v>
      </c>
      <c r="D315" s="6">
        <f t="shared" si="63"/>
        <v>86.82614020096355</v>
      </c>
      <c r="E315" s="12">
        <f t="shared" si="64"/>
        <v>0.28954822507969125</v>
      </c>
      <c r="F315" s="8">
        <f t="shared" si="66"/>
        <v>0.60049524960561884</v>
      </c>
      <c r="G315" s="6">
        <f t="shared" si="67"/>
        <v>2.0810479399004294</v>
      </c>
      <c r="H315" s="6">
        <f t="shared" si="68"/>
        <v>234.7102649533972</v>
      </c>
      <c r="I315" s="6">
        <f t="shared" si="69"/>
        <v>249.63159337091352</v>
      </c>
      <c r="K315" s="15">
        <f t="shared" si="70"/>
        <v>0.28954822507969125</v>
      </c>
      <c r="L315" s="15">
        <f t="shared" si="71"/>
        <v>28.954822507969126</v>
      </c>
      <c r="M315" s="15">
        <f t="shared" si="72"/>
        <v>0.94996136837169054</v>
      </c>
      <c r="N315" s="15">
        <f t="shared" si="73"/>
        <v>11.399536420460286</v>
      </c>
      <c r="O315">
        <f t="shared" si="74"/>
        <v>284.86267381692926</v>
      </c>
    </row>
    <row r="316" spans="1:15">
      <c r="A316" s="15">
        <v>0.30199999999999999</v>
      </c>
      <c r="B316" s="6">
        <f t="shared" si="62"/>
        <v>237.02262127620946</v>
      </c>
      <c r="C316" s="8">
        <f t="shared" si="65"/>
        <v>-0.52425101659894713</v>
      </c>
      <c r="D316" s="6">
        <f t="shared" si="63"/>
        <v>87.063280177372235</v>
      </c>
      <c r="E316" s="12">
        <f t="shared" si="64"/>
        <v>0.28902887860891829</v>
      </c>
      <c r="F316" s="8">
        <f t="shared" si="66"/>
        <v>0.60000705225451578</v>
      </c>
      <c r="G316" s="6">
        <f t="shared" si="67"/>
        <v>2.0752440347522634</v>
      </c>
      <c r="H316" s="6">
        <f t="shared" si="68"/>
        <v>234.05567353867198</v>
      </c>
      <c r="I316" s="6">
        <f t="shared" si="69"/>
        <v>249.1379818084969</v>
      </c>
      <c r="K316" s="15">
        <f t="shared" si="70"/>
        <v>0.28902887860891829</v>
      </c>
      <c r="L316" s="15">
        <f t="shared" si="71"/>
        <v>28.90288786089183</v>
      </c>
      <c r="M316" s="15">
        <f t="shared" si="72"/>
        <v>0.94825747575104424</v>
      </c>
      <c r="N316" s="15">
        <f t="shared" si="73"/>
        <v>11.379089709012531</v>
      </c>
      <c r="O316">
        <f t="shared" si="74"/>
        <v>285.64069213712992</v>
      </c>
    </row>
    <row r="317" spans="1:15">
      <c r="A317" s="15">
        <v>0.30299999999999999</v>
      </c>
      <c r="B317" s="6">
        <f t="shared" si="62"/>
        <v>236.78856560267079</v>
      </c>
      <c r="C317" s="8">
        <f t="shared" si="65"/>
        <v>-0.53406007361541508</v>
      </c>
      <c r="D317" s="6">
        <f t="shared" si="63"/>
        <v>87.30018577081168</v>
      </c>
      <c r="E317" s="12">
        <f t="shared" si="64"/>
        <v>0.28849972306381111</v>
      </c>
      <c r="F317" s="8">
        <f t="shared" si="66"/>
        <v>0.59952021645355535</v>
      </c>
      <c r="G317" s="6">
        <f t="shared" si="67"/>
        <v>2.0694670294769546</v>
      </c>
      <c r="H317" s="6">
        <f t="shared" si="68"/>
        <v>233.40411601671033</v>
      </c>
      <c r="I317" s="6">
        <f t="shared" si="69"/>
        <v>248.64623443202052</v>
      </c>
      <c r="K317" s="15">
        <f t="shared" si="70"/>
        <v>0.28849972306381111</v>
      </c>
      <c r="L317" s="15">
        <f t="shared" si="71"/>
        <v>28.849972306381112</v>
      </c>
      <c r="M317" s="15">
        <f t="shared" si="72"/>
        <v>0.94652140112798921</v>
      </c>
      <c r="N317" s="15">
        <f t="shared" si="73"/>
        <v>11.358256813535871</v>
      </c>
      <c r="O317">
        <f t="shared" si="74"/>
        <v>286.41794148430978</v>
      </c>
    </row>
    <row r="318" spans="1:15">
      <c r="A318" s="15">
        <v>0.30399999999999999</v>
      </c>
      <c r="B318" s="6">
        <f t="shared" si="62"/>
        <v>236.55516148665407</v>
      </c>
      <c r="C318" s="8">
        <f t="shared" si="65"/>
        <v>-0.54386909534839722</v>
      </c>
      <c r="D318" s="6">
        <f t="shared" si="63"/>
        <v>87.536857634356338</v>
      </c>
      <c r="E318" s="12">
        <f t="shared" si="64"/>
        <v>0.28796075847932923</v>
      </c>
      <c r="F318" s="8">
        <f t="shared" si="66"/>
        <v>0.59903473589224054</v>
      </c>
      <c r="G318" s="6">
        <f t="shared" si="67"/>
        <v>2.0637167498284197</v>
      </c>
      <c r="H318" s="6">
        <f t="shared" si="68"/>
        <v>232.75557273522864</v>
      </c>
      <c r="I318" s="6">
        <f t="shared" si="69"/>
        <v>248.15634079953483</v>
      </c>
      <c r="K318" s="15">
        <f t="shared" si="70"/>
        <v>0.28796075847932923</v>
      </c>
      <c r="L318" s="15">
        <f t="shared" si="71"/>
        <v>28.796075847932922</v>
      </c>
      <c r="M318" s="15">
        <f t="shared" si="72"/>
        <v>0.94475314461722182</v>
      </c>
      <c r="N318" s="15">
        <f t="shared" si="73"/>
        <v>11.337037735406662</v>
      </c>
      <c r="O318">
        <f t="shared" si="74"/>
        <v>287.19442400110165</v>
      </c>
    </row>
    <row r="319" spans="1:15">
      <c r="A319" s="15">
        <v>0.30499999999999999</v>
      </c>
      <c r="B319" s="6">
        <f t="shared" si="62"/>
        <v>236.32240591391886</v>
      </c>
      <c r="C319" s="8">
        <f t="shared" si="65"/>
        <v>-0.55367808114997175</v>
      </c>
      <c r="D319" s="6">
        <f t="shared" si="63"/>
        <v>87.773296418056631</v>
      </c>
      <c r="E319" s="12">
        <f t="shared" si="64"/>
        <v>0.28741198489108005</v>
      </c>
      <c r="F319" s="8">
        <f t="shared" si="66"/>
        <v>0.59855060430095131</v>
      </c>
      <c r="G319" s="6">
        <f t="shared" si="67"/>
        <v>2.0579930230093901</v>
      </c>
      <c r="H319" s="6">
        <f t="shared" si="68"/>
        <v>232.11002420534732</v>
      </c>
      <c r="I319" s="6">
        <f t="shared" si="69"/>
        <v>247.66829054673462</v>
      </c>
      <c r="K319" s="15">
        <f t="shared" si="70"/>
        <v>0.28741198489108005</v>
      </c>
      <c r="L319" s="15">
        <f t="shared" si="71"/>
        <v>28.741198489108005</v>
      </c>
      <c r="M319" s="15">
        <f t="shared" si="72"/>
        <v>0.94295270633556438</v>
      </c>
      <c r="N319" s="15">
        <f t="shared" si="73"/>
        <v>11.315432476026773</v>
      </c>
      <c r="O319">
        <f t="shared" si="74"/>
        <v>287.9701418202169</v>
      </c>
    </row>
    <row r="320" spans="1:15">
      <c r="A320" s="15">
        <v>0.30599999999999999</v>
      </c>
      <c r="B320" s="6">
        <f t="shared" si="62"/>
        <v>236.0902958897135</v>
      </c>
      <c r="C320" s="8">
        <f t="shared" si="65"/>
        <v>-0.56348703037222636</v>
      </c>
      <c r="D320" s="6">
        <f t="shared" si="63"/>
        <v>88.009502768958441</v>
      </c>
      <c r="E320" s="12">
        <f t="shared" si="64"/>
        <v>0.28685340233531897</v>
      </c>
      <c r="F320" s="8">
        <f t="shared" si="66"/>
        <v>0.59806781545060417</v>
      </c>
      <c r="G320" s="6">
        <f t="shared" si="67"/>
        <v>2.0522956776567112</v>
      </c>
      <c r="H320" s="6">
        <f t="shared" si="68"/>
        <v>231.46745109993279</v>
      </c>
      <c r="I320" s="6">
        <f t="shared" si="69"/>
        <v>247.1820733862393</v>
      </c>
      <c r="K320" s="15">
        <f t="shared" si="70"/>
        <v>0.28685340233531897</v>
      </c>
      <c r="L320" s="15">
        <f t="shared" si="71"/>
        <v>28.685340233531896</v>
      </c>
      <c r="M320" s="15">
        <f t="shared" si="72"/>
        <v>0.94112008640196498</v>
      </c>
      <c r="N320" s="15">
        <f t="shared" si="73"/>
        <v>11.29344103682358</v>
      </c>
      <c r="O320">
        <f t="shared" si="74"/>
        <v>288.74509706450959</v>
      </c>
    </row>
    <row r="321" spans="1:15">
      <c r="A321" s="15">
        <v>0.307</v>
      </c>
      <c r="B321" s="6">
        <f t="shared" si="62"/>
        <v>235.85882843861356</v>
      </c>
      <c r="C321" s="8">
        <f t="shared" si="65"/>
        <v>-0.57329594236726922</v>
      </c>
      <c r="D321" s="6">
        <f t="shared" si="63"/>
        <v>88.245477331122601</v>
      </c>
      <c r="E321" s="12">
        <f t="shared" si="64"/>
        <v>0.28628501084894925</v>
      </c>
      <c r="F321" s="8">
        <f t="shared" si="66"/>
        <v>0.59758636315231628</v>
      </c>
      <c r="G321" s="6">
        <f t="shared" si="67"/>
        <v>2.0466245438268209</v>
      </c>
      <c r="H321" s="6">
        <f t="shared" si="68"/>
        <v>230.82783425195984</v>
      </c>
      <c r="I321" s="6">
        <f t="shared" si="69"/>
        <v>246.69767910688196</v>
      </c>
      <c r="K321" s="15">
        <f t="shared" si="70"/>
        <v>0.28628501084894925</v>
      </c>
      <c r="L321" s="15">
        <f t="shared" si="71"/>
        <v>28.628501084894925</v>
      </c>
      <c r="M321" s="15">
        <f t="shared" si="72"/>
        <v>0.93925528493749744</v>
      </c>
      <c r="N321" s="15">
        <f t="shared" si="73"/>
        <v>11.27106341924997</v>
      </c>
      <c r="O321">
        <f t="shared" si="74"/>
        <v>289.51929184704028</v>
      </c>
    </row>
    <row r="322" spans="1:15">
      <c r="A322" s="15">
        <v>0.308</v>
      </c>
      <c r="B322" s="6">
        <f t="shared" si="62"/>
        <v>235.6280006043616</v>
      </c>
      <c r="C322" s="8">
        <f t="shared" si="65"/>
        <v>-0.58310481648720291</v>
      </c>
      <c r="D322" s="6">
        <f t="shared" si="63"/>
        <v>88.481220745644094</v>
      </c>
      <c r="E322" s="12">
        <f t="shared" si="64"/>
        <v>0.28570681046952201</v>
      </c>
      <c r="F322" s="8">
        <f t="shared" si="66"/>
        <v>0.59710624125707223</v>
      </c>
      <c r="G322" s="6">
        <f t="shared" si="67"/>
        <v>2.0409794529814014</v>
      </c>
      <c r="H322" s="6">
        <f t="shared" si="68"/>
        <v>230.19115465289315</v>
      </c>
      <c r="I322" s="6">
        <f t="shared" si="69"/>
        <v>246.21509757300549</v>
      </c>
      <c r="K322" s="15">
        <f t="shared" si="70"/>
        <v>0.28570681046952201</v>
      </c>
      <c r="L322" s="15">
        <f t="shared" si="71"/>
        <v>28.570681046952203</v>
      </c>
      <c r="M322" s="15">
        <f t="shared" si="72"/>
        <v>0.93735830206536097</v>
      </c>
      <c r="N322" s="15">
        <f t="shared" si="73"/>
        <v>11.248299624784332</v>
      </c>
      <c r="O322">
        <f t="shared" si="74"/>
        <v>290.29272827113897</v>
      </c>
    </row>
    <row r="323" spans="1:15">
      <c r="A323" s="15">
        <v>0.309</v>
      </c>
      <c r="B323" s="6">
        <f t="shared" si="62"/>
        <v>235.39780944970872</v>
      </c>
      <c r="C323" s="8">
        <f t="shared" si="65"/>
        <v>-0.59291365208416358</v>
      </c>
      <c r="D323" s="6">
        <f t="shared" si="63"/>
        <v>88.716733650671131</v>
      </c>
      <c r="E323" s="12">
        <f t="shared" si="64"/>
        <v>0.28511880123523631</v>
      </c>
      <c r="F323" s="8">
        <f t="shared" si="66"/>
        <v>0.59662744365539422</v>
      </c>
      <c r="G323" s="6">
        <f t="shared" si="67"/>
        <v>2.0353602379731934</v>
      </c>
      <c r="H323" s="6">
        <f t="shared" si="68"/>
        <v>229.55739345108742</v>
      </c>
      <c r="I323" s="6">
        <f t="shared" si="69"/>
        <v>245.73431872376707</v>
      </c>
      <c r="K323" s="15">
        <f t="shared" si="70"/>
        <v>0.28511880123523631</v>
      </c>
      <c r="L323" s="15">
        <f t="shared" si="71"/>
        <v>28.511880123523632</v>
      </c>
      <c r="M323" s="15">
        <f t="shared" si="72"/>
        <v>0.93542913791088023</v>
      </c>
      <c r="N323" s="15">
        <f t="shared" si="73"/>
        <v>11.225149654930563</v>
      </c>
      <c r="O323">
        <f t="shared" si="74"/>
        <v>291.06540843046787</v>
      </c>
    </row>
    <row r="324" spans="1:15">
      <c r="A324" s="15">
        <v>0.31</v>
      </c>
      <c r="B324" s="6">
        <f t="shared" si="62"/>
        <v>235.16825205625764</v>
      </c>
      <c r="C324" s="8">
        <f t="shared" si="65"/>
        <v>-0.60272244851026946</v>
      </c>
      <c r="D324" s="6">
        <f t="shared" si="63"/>
        <v>88.952016681424112</v>
      </c>
      <c r="E324" s="12">
        <f t="shared" si="64"/>
        <v>0.28452098318493907</v>
      </c>
      <c r="F324" s="8">
        <f t="shared" si="66"/>
        <v>0.59614996427701594</v>
      </c>
      <c r="G324" s="6">
        <f t="shared" si="67"/>
        <v>2.0297667330319937</v>
      </c>
      <c r="H324" s="6">
        <f t="shared" si="68"/>
        <v>228.92653195020824</v>
      </c>
      <c r="I324" s="6">
        <f t="shared" si="69"/>
        <v>245.25533257244982</v>
      </c>
      <c r="K324" s="15">
        <f t="shared" si="70"/>
        <v>0.28452098318493907</v>
      </c>
      <c r="L324" s="15">
        <f t="shared" si="71"/>
        <v>28.452098318493906</v>
      </c>
      <c r="M324" s="15">
        <f t="shared" si="72"/>
        <v>0.93346779260150603</v>
      </c>
      <c r="N324" s="15">
        <f t="shared" si="73"/>
        <v>11.201613511218072</v>
      </c>
      <c r="O324">
        <f t="shared" si="74"/>
        <v>291.8373344090835</v>
      </c>
    </row>
    <row r="325" spans="1:15">
      <c r="A325" s="15">
        <v>0.311</v>
      </c>
      <c r="B325" s="6">
        <f t="shared" si="62"/>
        <v>234.93932552430743</v>
      </c>
      <c r="C325" s="8">
        <f t="shared" si="65"/>
        <v>-0.612531205117676</v>
      </c>
      <c r="D325" s="6">
        <f t="shared" si="63"/>
        <v>89.187070470214394</v>
      </c>
      <c r="E325" s="12">
        <f t="shared" si="64"/>
        <v>0.28391335635812509</v>
      </c>
      <c r="F325" s="8">
        <f t="shared" si="66"/>
        <v>0.59567379709055956</v>
      </c>
      <c r="G325" s="6">
        <f t="shared" si="67"/>
        <v>2.024198773750808</v>
      </c>
      <c r="H325" s="6">
        <f t="shared" si="68"/>
        <v>228.29855160767016</v>
      </c>
      <c r="I325" s="6">
        <f t="shared" si="69"/>
        <v>244.77812920578259</v>
      </c>
      <c r="K325" s="15">
        <f t="shared" si="70"/>
        <v>0.28391335635812509</v>
      </c>
      <c r="L325" s="15">
        <f t="shared" si="71"/>
        <v>28.39133563581251</v>
      </c>
      <c r="M325" s="15">
        <f t="shared" si="72"/>
        <v>0.93147426626681462</v>
      </c>
      <c r="N325" s="15">
        <f t="shared" si="73"/>
        <v>11.177691195201776</v>
      </c>
      <c r="O325">
        <f t="shared" si="74"/>
        <v>292.60850828149819</v>
      </c>
    </row>
    <row r="326" spans="1:15">
      <c r="A326" s="15">
        <v>0.312</v>
      </c>
      <c r="B326" s="6">
        <f t="shared" si="62"/>
        <v>234.71102697269976</v>
      </c>
      <c r="C326" s="8">
        <f t="shared" si="65"/>
        <v>-0.62233992125851523</v>
      </c>
      <c r="D326" s="6">
        <f t="shared" si="63"/>
        <v>89.4218956464629</v>
      </c>
      <c r="E326" s="12">
        <f t="shared" si="64"/>
        <v>0.28329592079493698</v>
      </c>
      <c r="F326" s="8">
        <f t="shared" si="66"/>
        <v>0.59519893610321561</v>
      </c>
      <c r="G326" s="6">
        <f t="shared" si="67"/>
        <v>2.0186561970721706</v>
      </c>
      <c r="H326" s="6">
        <f t="shared" si="68"/>
        <v>227.67343403309388</v>
      </c>
      <c r="I326" s="6">
        <f t="shared" si="69"/>
        <v>244.30269878326703</v>
      </c>
      <c r="K326" s="15">
        <f t="shared" si="70"/>
        <v>0.28329592079493698</v>
      </c>
      <c r="L326" s="15">
        <f t="shared" si="71"/>
        <v>28.329592079493697</v>
      </c>
      <c r="M326" s="15">
        <f t="shared" si="72"/>
        <v>0.9294485590385072</v>
      </c>
      <c r="N326" s="15">
        <f t="shared" si="73"/>
        <v>11.153382708462086</v>
      </c>
      <c r="O326">
        <f t="shared" si="74"/>
        <v>293.37893211274132</v>
      </c>
    </row>
    <row r="327" spans="1:15">
      <c r="A327" s="15">
        <v>0.313</v>
      </c>
      <c r="B327" s="6">
        <f t="shared" si="62"/>
        <v>234.48335353866665</v>
      </c>
      <c r="C327" s="8">
        <f t="shared" si="65"/>
        <v>-0.63214859628497122</v>
      </c>
      <c r="D327" s="6">
        <f t="shared" si="63"/>
        <v>89.656492836718584</v>
      </c>
      <c r="E327" s="12">
        <f t="shared" si="64"/>
        <v>0.28266867653616523</v>
      </c>
      <c r="F327" s="8">
        <f t="shared" si="66"/>
        <v>0.59472537536042669</v>
      </c>
      <c r="G327" s="6">
        <f t="shared" si="67"/>
        <v>2.0131388412746287</v>
      </c>
      <c r="H327" s="6">
        <f t="shared" si="68"/>
        <v>227.05116098678187</v>
      </c>
      <c r="I327" s="6">
        <f t="shared" si="69"/>
        <v>243.82903153651154</v>
      </c>
      <c r="K327" s="15">
        <f t="shared" si="70"/>
        <v>0.28266867653616523</v>
      </c>
      <c r="L327" s="15">
        <f t="shared" si="71"/>
        <v>28.266867653616522</v>
      </c>
      <c r="M327" s="15">
        <f t="shared" si="72"/>
        <v>0.92739067105041084</v>
      </c>
      <c r="N327" s="15">
        <f t="shared" si="73"/>
        <v>11.128688052604931</v>
      </c>
      <c r="O327">
        <f t="shared" si="74"/>
        <v>294.1486079584198</v>
      </c>
    </row>
    <row r="328" spans="1:15">
      <c r="A328" s="15">
        <v>0.314</v>
      </c>
      <c r="B328" s="6">
        <f t="shared" si="62"/>
        <v>234.25630237767987</v>
      </c>
      <c r="C328" s="8">
        <f t="shared" si="65"/>
        <v>-0.64195722954920542</v>
      </c>
      <c r="D328" s="6">
        <f t="shared" si="63"/>
        <v>89.89086266467676</v>
      </c>
      <c r="E328" s="12">
        <f t="shared" si="64"/>
        <v>0.28203162362324813</v>
      </c>
      <c r="F328" s="8">
        <f t="shared" si="66"/>
        <v>0.59425310894557426</v>
      </c>
      <c r="G328" s="6">
        <f t="shared" si="67"/>
        <v>2.0076465459593877</v>
      </c>
      <c r="H328" s="6">
        <f t="shared" si="68"/>
        <v>226.43171437821204</v>
      </c>
      <c r="I328" s="6">
        <f t="shared" si="69"/>
        <v>243.35711776857335</v>
      </c>
      <c r="K328" s="15">
        <f t="shared" si="70"/>
        <v>0.28203162362324813</v>
      </c>
      <c r="L328" s="15">
        <f t="shared" si="71"/>
        <v>28.203162362324814</v>
      </c>
      <c r="M328" s="15">
        <f t="shared" si="72"/>
        <v>0.92530060243847811</v>
      </c>
      <c r="N328" s="15">
        <f t="shared" si="73"/>
        <v>11.103607229261737</v>
      </c>
      <c r="O328">
        <f t="shared" si="74"/>
        <v>294.91753786477813</v>
      </c>
    </row>
    <row r="329" spans="1:15">
      <c r="A329" s="15">
        <v>0.315</v>
      </c>
      <c r="B329" s="6">
        <f t="shared" si="62"/>
        <v>234.02987066330166</v>
      </c>
      <c r="C329" s="8">
        <f t="shared" si="65"/>
        <v>-0.65176582040340725</v>
      </c>
      <c r="D329" s="6">
        <f t="shared" si="63"/>
        <v>90.12500575119725</v>
      </c>
      <c r="E329" s="12">
        <f t="shared" si="64"/>
        <v>0.28138476209827185</v>
      </c>
      <c r="F329" s="8">
        <f t="shared" si="66"/>
        <v>0.59378213097966759</v>
      </c>
      <c r="G329" s="6">
        <f t="shared" si="67"/>
        <v>2.002179152037102</v>
      </c>
      <c r="H329" s="6">
        <f t="shared" si="68"/>
        <v>225.81507626454817</v>
      </c>
      <c r="I329" s="6">
        <f t="shared" si="69"/>
        <v>242.88694785330699</v>
      </c>
      <c r="K329" s="15">
        <f t="shared" si="70"/>
        <v>0.28138476209827185</v>
      </c>
      <c r="L329" s="15">
        <f t="shared" si="71"/>
        <v>28.138476209827186</v>
      </c>
      <c r="M329" s="15">
        <f t="shared" si="72"/>
        <v>0.92317835334078691</v>
      </c>
      <c r="N329" s="15">
        <f t="shared" si="73"/>
        <v>11.078140240089443</v>
      </c>
      <c r="O329">
        <f t="shared" si="74"/>
        <v>295.68572386875798</v>
      </c>
    </row>
    <row r="330" spans="1:15">
      <c r="A330" s="15">
        <v>0.316</v>
      </c>
      <c r="B330" s="6">
        <f t="shared" si="62"/>
        <v>233.80405558703711</v>
      </c>
      <c r="C330" s="8">
        <f t="shared" si="65"/>
        <v>-0.66157436819977689</v>
      </c>
      <c r="D330" s="6">
        <f t="shared" si="63"/>
        <v>90.358922714322418</v>
      </c>
      <c r="E330" s="12">
        <f t="shared" si="64"/>
        <v>0.28072809200397025</v>
      </c>
      <c r="F330" s="8">
        <f t="shared" si="66"/>
        <v>0.5933124356210373</v>
      </c>
      <c r="G330" s="6">
        <f t="shared" si="67"/>
        <v>1.99673650171484</v>
      </c>
      <c r="H330" s="6">
        <f t="shared" si="68"/>
        <v>225.20122884916958</v>
      </c>
      <c r="I330" s="6">
        <f t="shared" si="69"/>
        <v>242.41851223472059</v>
      </c>
      <c r="K330" s="15">
        <f t="shared" si="70"/>
        <v>0.28072809200397025</v>
      </c>
      <c r="L330" s="15">
        <f t="shared" si="71"/>
        <v>28.072809200397025</v>
      </c>
      <c r="M330" s="15">
        <f t="shared" si="72"/>
        <v>0.92102392389754018</v>
      </c>
      <c r="N330" s="15">
        <f t="shared" si="73"/>
        <v>11.052287086770482</v>
      </c>
      <c r="O330">
        <f t="shared" si="74"/>
        <v>296.45316799805755</v>
      </c>
    </row>
    <row r="331" spans="1:15">
      <c r="A331" s="15">
        <v>0.317</v>
      </c>
      <c r="B331" s="6">
        <f t="shared" si="62"/>
        <v>233.57885435818795</v>
      </c>
      <c r="C331" s="8">
        <f t="shared" si="65"/>
        <v>-0.6713828722905133</v>
      </c>
      <c r="D331" s="6">
        <f t="shared" si="63"/>
        <v>90.592614169295032</v>
      </c>
      <c r="E331" s="12">
        <f t="shared" si="64"/>
        <v>0.28006161338372509</v>
      </c>
      <c r="F331" s="8">
        <f t="shared" si="66"/>
        <v>0.59284401706503098</v>
      </c>
      <c r="G331" s="6">
        <f t="shared" si="67"/>
        <v>1.9913184384831888</v>
      </c>
      <c r="H331" s="6">
        <f t="shared" si="68"/>
        <v>224.59015448021682</v>
      </c>
      <c r="I331" s="6">
        <f t="shared" si="69"/>
        <v>241.95180142633885</v>
      </c>
      <c r="K331" s="15">
        <f t="shared" si="70"/>
        <v>0.28006161338372509</v>
      </c>
      <c r="L331" s="15">
        <f t="shared" si="71"/>
        <v>28.006161338372511</v>
      </c>
      <c r="M331" s="15">
        <f t="shared" si="72"/>
        <v>0.91883731425106652</v>
      </c>
      <c r="N331" s="15">
        <f t="shared" si="73"/>
        <v>11.026047771012799</v>
      </c>
      <c r="O331">
        <f t="shared" si="74"/>
        <v>297.2198722711899</v>
      </c>
    </row>
    <row r="332" spans="1:15">
      <c r="A332" s="15">
        <v>0.318</v>
      </c>
      <c r="B332" s="6">
        <f t="shared" si="62"/>
        <v>233.35426420370774</v>
      </c>
      <c r="C332" s="8">
        <f t="shared" si="65"/>
        <v>-0.68119133202784399</v>
      </c>
      <c r="D332" s="6">
        <f t="shared" si="63"/>
        <v>90.826080728575974</v>
      </c>
      <c r="E332" s="12">
        <f t="shared" si="64"/>
        <v>0.27938532628156593</v>
      </c>
      <c r="F332" s="8">
        <f t="shared" si="66"/>
        <v>0.59237686954371216</v>
      </c>
      <c r="G332" s="6">
        <f t="shared" si="67"/>
        <v>1.9859248071035134</v>
      </c>
      <c r="H332" s="6">
        <f t="shared" si="68"/>
        <v>223.98183564915465</v>
      </c>
      <c r="I332" s="6">
        <f t="shared" si="69"/>
        <v>241.48680601057239</v>
      </c>
      <c r="K332" s="15">
        <f t="shared" si="70"/>
        <v>0.27938532628156593</v>
      </c>
      <c r="L332" s="15">
        <f t="shared" si="71"/>
        <v>27.938532628156594</v>
      </c>
      <c r="M332" s="15">
        <f t="shared" si="72"/>
        <v>0.91661852454581993</v>
      </c>
      <c r="N332" s="15">
        <f t="shared" si="73"/>
        <v>10.99942229454984</v>
      </c>
      <c r="O332">
        <f t="shared" si="74"/>
        <v>297.98583869754117</v>
      </c>
    </row>
    <row r="333" spans="1:15">
      <c r="A333" s="15">
        <v>0.31900000000000001</v>
      </c>
      <c r="B333" s="6">
        <f t="shared" si="62"/>
        <v>233.1302823680586</v>
      </c>
      <c r="C333" s="8">
        <f t="shared" si="65"/>
        <v>-0.69099974676399245</v>
      </c>
      <c r="D333" s="6">
        <f t="shared" si="63"/>
        <v>91.059323001861856</v>
      </c>
      <c r="E333" s="12">
        <f t="shared" si="64"/>
        <v>0.27869923074217001</v>
      </c>
      <c r="F333" s="8">
        <f t="shared" si="66"/>
        <v>0.59191098732556191</v>
      </c>
      <c r="G333" s="6">
        <f t="shared" si="67"/>
        <v>1.9805554535953667</v>
      </c>
      <c r="H333" s="6">
        <f t="shared" si="68"/>
        <v>223.37625498935213</v>
      </c>
      <c r="I333" s="6">
        <f t="shared" si="69"/>
        <v>241.02351663809517</v>
      </c>
      <c r="K333" s="15">
        <f t="shared" si="70"/>
        <v>0.27869923074217001</v>
      </c>
      <c r="L333" s="15">
        <f t="shared" si="71"/>
        <v>27.869923074217002</v>
      </c>
      <c r="M333" s="15">
        <f t="shared" si="72"/>
        <v>0.91436755492837929</v>
      </c>
      <c r="N333" s="15">
        <f t="shared" si="73"/>
        <v>10.972410659140552</v>
      </c>
      <c r="O333">
        <f t="shared" si="74"/>
        <v>298.75106927742843</v>
      </c>
    </row>
    <row r="334" spans="1:15">
      <c r="A334" s="15">
        <v>0.32</v>
      </c>
      <c r="B334" s="6">
        <f t="shared" si="62"/>
        <v>232.90690611306925</v>
      </c>
      <c r="C334" s="8">
        <f t="shared" si="65"/>
        <v>-0.70080811585120883</v>
      </c>
      <c r="D334" s="6">
        <f t="shared" si="63"/>
        <v>91.292341596102418</v>
      </c>
      <c r="E334" s="12">
        <f t="shared" si="64"/>
        <v>0.27800332681086243</v>
      </c>
      <c r="F334" s="8">
        <f t="shared" si="66"/>
        <v>0.59144636471518408</v>
      </c>
      <c r="G334" s="6">
        <f t="shared" si="67"/>
        <v>1.975210225224046</v>
      </c>
      <c r="H334" s="6">
        <f t="shared" si="68"/>
        <v>222.77339527467919</v>
      </c>
      <c r="I334" s="6">
        <f t="shared" si="69"/>
        <v>240.56192402722758</v>
      </c>
      <c r="K334" s="15">
        <f t="shared" si="70"/>
        <v>0.27800332681086243</v>
      </c>
      <c r="L334" s="15">
        <f t="shared" si="71"/>
        <v>27.800332681086243</v>
      </c>
      <c r="M334" s="15">
        <f t="shared" si="72"/>
        <v>0.91208440554744896</v>
      </c>
      <c r="N334" s="15">
        <f t="shared" si="73"/>
        <v>10.945012866569387</v>
      </c>
      <c r="O334">
        <f t="shared" si="74"/>
        <v>299.51556600215667</v>
      </c>
    </row>
    <row r="335" spans="1:15">
      <c r="A335" s="15">
        <v>0.32100000000000001</v>
      </c>
      <c r="B335" s="6">
        <f t="shared" ref="B335:B398" si="75">B334-(H334*(A335-A334))</f>
        <v>232.68413271779457</v>
      </c>
      <c r="C335" s="8">
        <f t="shared" si="65"/>
        <v>-0.71061643864174184</v>
      </c>
      <c r="D335" s="6">
        <f t="shared" ref="D335:D398" si="76">(B334+B335)/2*(A335-A334)+D334</f>
        <v>91.52513711551785</v>
      </c>
      <c r="E335" s="12">
        <f t="shared" ref="E335:E398" si="77">(C334+C335)/2*(A335-A334)+E334</f>
        <v>0.27729761453361595</v>
      </c>
      <c r="F335" s="8">
        <f t="shared" si="66"/>
        <v>0.59098299605301274</v>
      </c>
      <c r="G335" s="6">
        <f t="shared" si="67"/>
        <v>1.9698889704882943</v>
      </c>
      <c r="H335" s="6">
        <f t="shared" si="68"/>
        <v>222.17323941811946</v>
      </c>
      <c r="I335" s="6">
        <f t="shared" si="69"/>
        <v>240.10201896332657</v>
      </c>
      <c r="K335" s="15">
        <f t="shared" si="70"/>
        <v>0.27729761453361595</v>
      </c>
      <c r="L335" s="15">
        <f t="shared" si="71"/>
        <v>27.729761453361597</v>
      </c>
      <c r="M335" s="15">
        <f t="shared" si="72"/>
        <v>0.90976907655385819</v>
      </c>
      <c r="N335" s="15">
        <f t="shared" si="73"/>
        <v>10.917228918646298</v>
      </c>
      <c r="O335">
        <f t="shared" si="74"/>
        <v>300.27933085407557</v>
      </c>
    </row>
    <row r="336" spans="1:15">
      <c r="A336" s="15">
        <v>0.32200000000000001</v>
      </c>
      <c r="B336" s="6">
        <f t="shared" si="75"/>
        <v>232.46195947837646</v>
      </c>
      <c r="C336" s="8">
        <f t="shared" ref="C336:C399" si="78">IF(C335&gt;0,$L$9*(($L$8-$L$9*TAN(A336*$G$9/$L$9))/(($L$9+$L$8*TAN(A336*$G$9/$L$9)))),-SQRT(2*$L$5*$G$9/$G$10/(3.14159/4*($G$5*0.0254)^2)/0.485)*TANH(((A336-$O$7)*SQRT($G$9*$G$10*0.485*(3.14159/4*($G$5*0.0254)^2)/2/$L$5))))</f>
        <v>-0.72042471448786416</v>
      </c>
      <c r="D336" s="6">
        <f t="shared" si="76"/>
        <v>91.757710161615933</v>
      </c>
      <c r="E336" s="12">
        <f t="shared" si="77"/>
        <v>0.27658209395705113</v>
      </c>
      <c r="F336" s="8">
        <f t="shared" si="66"/>
        <v>0.5905208757150231</v>
      </c>
      <c r="G336" s="6">
        <f t="shared" si="67"/>
        <v>1.9645915391081457</v>
      </c>
      <c r="H336" s="6">
        <f t="shared" si="68"/>
        <v>221.5757704703995</v>
      </c>
      <c r="I336" s="6">
        <f t="shared" si="69"/>
        <v>239.64379229818255</v>
      </c>
      <c r="K336" s="15">
        <f t="shared" si="70"/>
        <v>0.27658209395705113</v>
      </c>
      <c r="L336" s="15">
        <f t="shared" si="71"/>
        <v>27.658209395705114</v>
      </c>
      <c r="M336" s="15">
        <f t="shared" si="72"/>
        <v>0.90742156810056152</v>
      </c>
      <c r="N336" s="15">
        <f t="shared" si="73"/>
        <v>10.889058817206738</v>
      </c>
      <c r="O336">
        <f t="shared" si="74"/>
        <v>301.04236580663604</v>
      </c>
    </row>
    <row r="337" spans="1:15">
      <c r="A337" s="15">
        <v>0.32300000000000001</v>
      </c>
      <c r="B337" s="6">
        <f t="shared" si="75"/>
        <v>232.24038370790606</v>
      </c>
      <c r="C337" s="8">
        <f t="shared" si="78"/>
        <v>-0.73023294274185069</v>
      </c>
      <c r="D337" s="6">
        <f t="shared" si="76"/>
        <v>91.99006133320907</v>
      </c>
      <c r="E337" s="12">
        <f t="shared" si="77"/>
        <v>0.27585676512843627</v>
      </c>
      <c r="F337" s="8">
        <f t="shared" si="66"/>
        <v>0.59005999811244469</v>
      </c>
      <c r="G337" s="6">
        <f t="shared" si="67"/>
        <v>1.9593177820129104</v>
      </c>
      <c r="H337" s="6">
        <f t="shared" si="68"/>
        <v>220.98097161863362</v>
      </c>
      <c r="I337" s="6">
        <f t="shared" si="69"/>
        <v>239.18723494942259</v>
      </c>
      <c r="K337" s="15">
        <f t="shared" si="70"/>
        <v>0.27585676512843627</v>
      </c>
      <c r="L337" s="15">
        <f t="shared" si="71"/>
        <v>27.585676512843627</v>
      </c>
      <c r="M337" s="15">
        <f t="shared" si="72"/>
        <v>0.90504188034263866</v>
      </c>
      <c r="N337" s="15">
        <f t="shared" si="73"/>
        <v>10.860502564111664</v>
      </c>
      <c r="O337">
        <f t="shared" si="74"/>
        <v>301.80467282444562</v>
      </c>
    </row>
    <row r="338" spans="1:15">
      <c r="A338" s="15">
        <v>0.32400000000000001</v>
      </c>
      <c r="B338" s="6">
        <f t="shared" si="75"/>
        <v>232.01940273628742</v>
      </c>
      <c r="C338" s="8">
        <f t="shared" si="78"/>
        <v>-0.74004112275599798</v>
      </c>
      <c r="D338" s="6">
        <f t="shared" si="76"/>
        <v>92.222191226431164</v>
      </c>
      <c r="E338" s="12">
        <f t="shared" si="77"/>
        <v>0.27512162809568735</v>
      </c>
      <c r="F338" s="8">
        <f t="shared" si="66"/>
        <v>0.58960035769147789</v>
      </c>
      <c r="G338" s="6">
        <f t="shared" si="67"/>
        <v>1.9540675513293015</v>
      </c>
      <c r="H338" s="6">
        <f t="shared" si="68"/>
        <v>220.38882618498482</v>
      </c>
      <c r="I338" s="6">
        <f t="shared" si="69"/>
        <v>238.73233789991968</v>
      </c>
      <c r="K338" s="15">
        <f t="shared" si="70"/>
        <v>0.27512162809568735</v>
      </c>
      <c r="L338" s="15">
        <f t="shared" si="71"/>
        <v>27.512162809568736</v>
      </c>
      <c r="M338" s="15">
        <f t="shared" si="72"/>
        <v>0.90263001343729454</v>
      </c>
      <c r="N338" s="15">
        <f t="shared" si="73"/>
        <v>10.831560161247534</v>
      </c>
      <c r="O338">
        <f t="shared" si="74"/>
        <v>302.56625386332439</v>
      </c>
    </row>
    <row r="339" spans="1:15">
      <c r="A339" s="15">
        <v>0.32500000000000001</v>
      </c>
      <c r="B339" s="6">
        <f t="shared" si="75"/>
        <v>231.79901391010245</v>
      </c>
      <c r="C339" s="8">
        <f t="shared" si="78"/>
        <v>-0.74984925388261015</v>
      </c>
      <c r="D339" s="6">
        <f t="shared" si="76"/>
        <v>92.454100434754366</v>
      </c>
      <c r="E339" s="12">
        <f t="shared" si="77"/>
        <v>0.27437668290736805</v>
      </c>
      <c r="F339" s="8">
        <f t="shared" si="66"/>
        <v>0.58914194893301319</v>
      </c>
      <c r="G339" s="6">
        <f t="shared" si="67"/>
        <v>1.9488407003696975</v>
      </c>
      <c r="H339" s="6">
        <f t="shared" si="68"/>
        <v>219.7993176253409</v>
      </c>
      <c r="I339" s="6">
        <f t="shared" si="69"/>
        <v>238.27909219720945</v>
      </c>
      <c r="K339" s="15">
        <f t="shared" si="70"/>
        <v>0.27437668290736805</v>
      </c>
      <c r="L339" s="15">
        <f t="shared" si="71"/>
        <v>27.437668290736806</v>
      </c>
      <c r="M339" s="15">
        <f t="shared" si="72"/>
        <v>0.90018596754385838</v>
      </c>
      <c r="N339" s="15">
        <f t="shared" si="73"/>
        <v>10.802231610526301</v>
      </c>
      <c r="O339">
        <f t="shared" si="74"/>
        <v>303.32711087035949</v>
      </c>
    </row>
    <row r="340" spans="1:15">
      <c r="A340" s="15">
        <v>0.32600000000000001</v>
      </c>
      <c r="B340" s="6">
        <f t="shared" si="75"/>
        <v>231.57921459247711</v>
      </c>
      <c r="C340" s="8">
        <f t="shared" si="78"/>
        <v>-0.75965733547399916</v>
      </c>
      <c r="D340" s="6">
        <f t="shared" si="76"/>
        <v>92.685789549005662</v>
      </c>
      <c r="E340" s="12">
        <f t="shared" si="77"/>
        <v>0.27362192961268977</v>
      </c>
      <c r="F340" s="8">
        <f t="shared" si="66"/>
        <v>0.58868476635235245</v>
      </c>
      <c r="G340" s="6">
        <f t="shared" si="67"/>
        <v>1.9436370836205406</v>
      </c>
      <c r="H340" s="6">
        <f t="shared" si="68"/>
        <v>219.21242952800617</v>
      </c>
      <c r="I340" s="6">
        <f t="shared" si="69"/>
        <v>237.82748895291172</v>
      </c>
      <c r="K340" s="15">
        <f t="shared" si="70"/>
        <v>0.27362192961268977</v>
      </c>
      <c r="L340" s="15">
        <f t="shared" si="71"/>
        <v>27.362192961268978</v>
      </c>
      <c r="M340" s="15">
        <f t="shared" si="72"/>
        <v>0.89770974282378535</v>
      </c>
      <c r="N340" s="15">
        <f t="shared" si="73"/>
        <v>10.772516913885424</v>
      </c>
      <c r="O340">
        <f t="shared" si="74"/>
        <v>304.08724578395976</v>
      </c>
    </row>
    <row r="341" spans="1:15">
      <c r="A341" s="15">
        <v>0.32700000000000001</v>
      </c>
      <c r="B341" s="6">
        <f t="shared" si="75"/>
        <v>231.36000216294912</v>
      </c>
      <c r="C341" s="8">
        <f t="shared" si="78"/>
        <v>-0.76946536688250844</v>
      </c>
      <c r="D341" s="6">
        <f t="shared" si="76"/>
        <v>92.91725915738337</v>
      </c>
      <c r="E341" s="12">
        <f t="shared" si="77"/>
        <v>0.27285736826151152</v>
      </c>
      <c r="F341" s="8">
        <f t="shared" si="66"/>
        <v>0.58822880449893422</v>
      </c>
      <c r="G341" s="6">
        <f t="shared" si="67"/>
        <v>1.9384565567308707</v>
      </c>
      <c r="H341" s="6">
        <f t="shared" si="68"/>
        <v>218.62814561240796</v>
      </c>
      <c r="I341" s="6">
        <f t="shared" si="69"/>
        <v>237.37751934215902</v>
      </c>
      <c r="K341" s="15">
        <f t="shared" si="70"/>
        <v>0.27285736826151152</v>
      </c>
      <c r="L341" s="15">
        <f t="shared" si="71"/>
        <v>27.285736826151151</v>
      </c>
      <c r="M341" s="15">
        <f t="shared" si="72"/>
        <v>0.8952013394406545</v>
      </c>
      <c r="N341" s="15">
        <f t="shared" si="73"/>
        <v>10.742416073287854</v>
      </c>
      <c r="O341">
        <f t="shared" si="74"/>
        <v>304.84666053390964</v>
      </c>
    </row>
    <row r="342" spans="1:15">
      <c r="A342" s="15">
        <v>0.32800000000000001</v>
      </c>
      <c r="B342" s="6">
        <f t="shared" si="75"/>
        <v>231.14137401733672</v>
      </c>
      <c r="C342" s="8">
        <f t="shared" si="78"/>
        <v>-0.77927334746046795</v>
      </c>
      <c r="D342" s="6">
        <f t="shared" si="76"/>
        <v>93.148509845473512</v>
      </c>
      <c r="E342" s="12">
        <f t="shared" si="77"/>
        <v>0.27208299890434001</v>
      </c>
      <c r="F342" s="8">
        <f t="shared" si="66"/>
        <v>0.58777405795606041</v>
      </c>
      <c r="G342" s="6">
        <f t="shared" si="67"/>
        <v>1.9332989765009905</v>
      </c>
      <c r="H342" s="6">
        <f t="shared" si="68"/>
        <v>218.04644972781844</v>
      </c>
      <c r="I342" s="6">
        <f t="shared" si="69"/>
        <v>236.9291746030315</v>
      </c>
      <c r="K342" s="15">
        <f t="shared" si="70"/>
        <v>0.27208299890434001</v>
      </c>
      <c r="L342" s="15">
        <f t="shared" si="71"/>
        <v>27.208299890434002</v>
      </c>
      <c r="M342" s="15">
        <f t="shared" si="72"/>
        <v>0.89266075756017071</v>
      </c>
      <c r="N342" s="15">
        <f t="shared" si="73"/>
        <v>10.711929090722048</v>
      </c>
      <c r="O342">
        <f t="shared" si="74"/>
        <v>305.6053570414233</v>
      </c>
    </row>
    <row r="343" spans="1:15">
      <c r="A343" s="15">
        <v>0.32900000000000001</v>
      </c>
      <c r="B343" s="6">
        <f t="shared" si="75"/>
        <v>230.92332756760891</v>
      </c>
      <c r="C343" s="8">
        <f t="shared" si="78"/>
        <v>-0.78908127656024107</v>
      </c>
      <c r="D343" s="6">
        <f t="shared" si="76"/>
        <v>93.379542196265987</v>
      </c>
      <c r="E343" s="12">
        <f t="shared" si="77"/>
        <v>0.27129882159232965</v>
      </c>
      <c r="F343" s="8">
        <f t="shared" ref="F343:F406" si="79">0.107+(2.08*10^-3)*(B343)</f>
        <v>0.58732052134062662</v>
      </c>
      <c r="G343" s="6">
        <f t="shared" ref="G343:G406" si="80">F343*(1/2)*$G$10*(B343)^2*(3.14159/4*($G$5*0.0254)^2)</f>
        <v>1.9281642008712596</v>
      </c>
      <c r="H343" s="6">
        <f t="shared" ref="H343:H406" si="81">G343/((4/3*3.14159*($G$5*0.0254/2)^3)*$G$6)</f>
        <v>217.46732585209068</v>
      </c>
      <c r="I343" s="6">
        <f t="shared" ref="I343:I406" si="82">1/2*($G$6*4/3*3.14259*($G$5*0.0254/2)^3)*(SQRT(B343^2+C343^2))^2</f>
        <v>236.48244603599701</v>
      </c>
      <c r="K343" s="15">
        <f t="shared" ref="K343:K406" si="83">E343</f>
        <v>0.27129882159232965</v>
      </c>
      <c r="L343" s="15">
        <f t="shared" ref="L343:L406" si="84">K343*100</f>
        <v>27.129882159232967</v>
      </c>
      <c r="M343" s="15">
        <f t="shared" ref="M343:M406" si="85">N343/12</f>
        <v>0.89008799735016286</v>
      </c>
      <c r="N343" s="15">
        <f t="shared" ref="N343:N406" si="86">L343/2.54</f>
        <v>10.681055968201955</v>
      </c>
      <c r="O343">
        <f t="shared" ref="O343:O406" si="87">D343*3.28084</f>
        <v>306.36333721919732</v>
      </c>
    </row>
    <row r="344" spans="1:15">
      <c r="A344" s="15">
        <v>0.33</v>
      </c>
      <c r="B344" s="6">
        <f t="shared" si="75"/>
        <v>230.70586024175682</v>
      </c>
      <c r="C344" s="8">
        <f t="shared" si="78"/>
        <v>-0.79888915353420387</v>
      </c>
      <c r="D344" s="6">
        <f t="shared" si="76"/>
        <v>93.61035679017067</v>
      </c>
      <c r="E344" s="12">
        <f t="shared" si="77"/>
        <v>0.27050483637728245</v>
      </c>
      <c r="F344" s="8">
        <f t="shared" si="79"/>
        <v>0.58686818930285423</v>
      </c>
      <c r="G344" s="6">
        <f t="shared" si="80"/>
        <v>1.9230520889110199</v>
      </c>
      <c r="H344" s="6">
        <f t="shared" si="81"/>
        <v>216.89075809040966</v>
      </c>
      <c r="I344" s="6">
        <f t="shared" si="82"/>
        <v>236.03732500335784</v>
      </c>
      <c r="K344" s="15">
        <f t="shared" si="83"/>
        <v>0.27050483637728245</v>
      </c>
      <c r="L344" s="15">
        <f t="shared" si="84"/>
        <v>27.050483637728245</v>
      </c>
      <c r="M344" s="15">
        <f t="shared" si="85"/>
        <v>0.88748305898058544</v>
      </c>
      <c r="N344" s="15">
        <f t="shared" si="86"/>
        <v>10.649796707767026</v>
      </c>
      <c r="O344">
        <f t="shared" si="87"/>
        <v>307.12060297146354</v>
      </c>
    </row>
    <row r="345" spans="1:15">
      <c r="A345" s="15">
        <v>0.33100000000000002</v>
      </c>
      <c r="B345" s="6">
        <f t="shared" si="75"/>
        <v>230.48896948366641</v>
      </c>
      <c r="C345" s="8">
        <f t="shared" si="78"/>
        <v>-0.80869697773473037</v>
      </c>
      <c r="D345" s="6">
        <f t="shared" si="76"/>
        <v>93.840954205033384</v>
      </c>
      <c r="E345" s="12">
        <f t="shared" si="77"/>
        <v>0.26970104331164796</v>
      </c>
      <c r="F345" s="8">
        <f t="shared" si="79"/>
        <v>0.58641705652602616</v>
      </c>
      <c r="G345" s="6">
        <f t="shared" si="80"/>
        <v>1.9179625008076446</v>
      </c>
      <c r="H345" s="6">
        <f t="shared" si="81"/>
        <v>216.31673067405711</v>
      </c>
      <c r="I345" s="6">
        <f t="shared" si="82"/>
        <v>235.59380292870307</v>
      </c>
      <c r="K345" s="15">
        <f t="shared" si="83"/>
        <v>0.26970104331164796</v>
      </c>
      <c r="L345" s="15">
        <f t="shared" si="84"/>
        <v>26.970104331164794</v>
      </c>
      <c r="M345" s="15">
        <f t="shared" si="85"/>
        <v>0.8848459426235169</v>
      </c>
      <c r="N345" s="15">
        <f t="shared" si="86"/>
        <v>10.618151311482203</v>
      </c>
      <c r="O345">
        <f t="shared" si="87"/>
        <v>307.87715619404173</v>
      </c>
    </row>
    <row r="346" spans="1:15">
      <c r="A346" s="15">
        <v>0.33200000000000002</v>
      </c>
      <c r="B346" s="6">
        <f t="shared" si="75"/>
        <v>230.27265275299234</v>
      </c>
      <c r="C346" s="8">
        <f t="shared" si="78"/>
        <v>-0.81850474851423116</v>
      </c>
      <c r="D346" s="6">
        <f t="shared" si="76"/>
        <v>94.071335016151707</v>
      </c>
      <c r="E346" s="12">
        <f t="shared" si="77"/>
        <v>0.26888744244852347</v>
      </c>
      <c r="F346" s="8">
        <f t="shared" si="79"/>
        <v>0.58596711772622412</v>
      </c>
      <c r="G346" s="6">
        <f t="shared" si="80"/>
        <v>1.9128952978557177</v>
      </c>
      <c r="H346" s="6">
        <f t="shared" si="81"/>
        <v>215.74522795919108</v>
      </c>
      <c r="I346" s="6">
        <f t="shared" si="82"/>
        <v>235.15187129636655</v>
      </c>
      <c r="K346" s="15">
        <f t="shared" si="83"/>
        <v>0.26888744244852347</v>
      </c>
      <c r="L346" s="15">
        <f t="shared" si="84"/>
        <v>26.888744244852347</v>
      </c>
      <c r="M346" s="15">
        <f t="shared" si="85"/>
        <v>0.88217664845316091</v>
      </c>
      <c r="N346" s="15">
        <f t="shared" si="86"/>
        <v>10.586119781437931</v>
      </c>
      <c r="O346">
        <f t="shared" si="87"/>
        <v>308.63299877439118</v>
      </c>
    </row>
    <row r="347" spans="1:15">
      <c r="A347" s="15">
        <v>0.33300000000000002</v>
      </c>
      <c r="B347" s="6">
        <f t="shared" si="75"/>
        <v>230.05690752503315</v>
      </c>
      <c r="C347" s="8">
        <f t="shared" si="78"/>
        <v>-0.82831246522511304</v>
      </c>
      <c r="D347" s="6">
        <f t="shared" si="76"/>
        <v>94.301499796290713</v>
      </c>
      <c r="E347" s="12">
        <f t="shared" si="77"/>
        <v>0.26806403384165378</v>
      </c>
      <c r="F347" s="8">
        <f t="shared" si="79"/>
        <v>0.58551836765206899</v>
      </c>
      <c r="G347" s="6">
        <f t="shared" si="80"/>
        <v>1.9078503424463324</v>
      </c>
      <c r="H347" s="6">
        <f t="shared" si="81"/>
        <v>215.17623442563917</v>
      </c>
      <c r="I347" s="6">
        <f t="shared" si="82"/>
        <v>234.71152165089131</v>
      </c>
      <c r="K347" s="15">
        <f t="shared" si="83"/>
        <v>0.26806403384165378</v>
      </c>
      <c r="L347" s="15">
        <f t="shared" si="84"/>
        <v>26.806403384165378</v>
      </c>
      <c r="M347" s="15">
        <f t="shared" si="85"/>
        <v>0.87947517664584574</v>
      </c>
      <c r="N347" s="15">
        <f t="shared" si="86"/>
        <v>10.553702119750149</v>
      </c>
      <c r="O347">
        <f t="shared" si="87"/>
        <v>309.38813259166244</v>
      </c>
    </row>
    <row r="348" spans="1:15">
      <c r="A348" s="15">
        <v>0.33400000000000002</v>
      </c>
      <c r="B348" s="6">
        <f t="shared" si="75"/>
        <v>229.84173129060753</v>
      </c>
      <c r="C348" s="8">
        <f t="shared" si="78"/>
        <v>-0.83812012721980134</v>
      </c>
      <c r="D348" s="6">
        <f t="shared" si="76"/>
        <v>94.531449115698535</v>
      </c>
      <c r="E348" s="12">
        <f t="shared" si="77"/>
        <v>0.26723081754543132</v>
      </c>
      <c r="F348" s="8">
        <f t="shared" si="79"/>
        <v>0.58507080108446374</v>
      </c>
      <c r="G348" s="6">
        <f t="shared" si="80"/>
        <v>1.9028274980565119</v>
      </c>
      <c r="H348" s="6">
        <f t="shared" si="81"/>
        <v>214.60973467570508</v>
      </c>
      <c r="I348" s="6">
        <f t="shared" si="82"/>
        <v>234.27274559649825</v>
      </c>
      <c r="K348" s="15">
        <f t="shared" si="83"/>
        <v>0.26723081754543132</v>
      </c>
      <c r="L348" s="15">
        <f t="shared" si="84"/>
        <v>26.723081754543131</v>
      </c>
      <c r="M348" s="15">
        <f t="shared" si="85"/>
        <v>0.87674152738002398</v>
      </c>
      <c r="N348" s="15">
        <f t="shared" si="86"/>
        <v>10.520898328560287</v>
      </c>
      <c r="O348">
        <f t="shared" si="87"/>
        <v>310.14255951674841</v>
      </c>
    </row>
    <row r="349" spans="1:15">
      <c r="A349" s="15">
        <v>0.33500000000000002</v>
      </c>
      <c r="B349" s="6">
        <f t="shared" si="75"/>
        <v>229.62712155593181</v>
      </c>
      <c r="C349" s="8">
        <f t="shared" si="78"/>
        <v>-0.84792773385074427</v>
      </c>
      <c r="D349" s="6">
        <f t="shared" si="76"/>
        <v>94.761183542121799</v>
      </c>
      <c r="E349" s="12">
        <f t="shared" si="77"/>
        <v>0.26638779361489606</v>
      </c>
      <c r="F349" s="8">
        <f t="shared" si="79"/>
        <v>0.58462441283633826</v>
      </c>
      <c r="G349" s="6">
        <f t="shared" si="80"/>
        <v>1.8978266292387522</v>
      </c>
      <c r="H349" s="6">
        <f t="shared" si="81"/>
        <v>214.0457134329894</v>
      </c>
      <c r="I349" s="6">
        <f t="shared" si="82"/>
        <v>233.83553479656226</v>
      </c>
      <c r="K349" s="15">
        <f t="shared" si="83"/>
        <v>0.26638779361489606</v>
      </c>
      <c r="L349" s="15">
        <f t="shared" si="84"/>
        <v>26.638779361489608</v>
      </c>
      <c r="M349" s="15">
        <f t="shared" si="85"/>
        <v>0.87397570083627318</v>
      </c>
      <c r="N349" s="15">
        <f t="shared" si="86"/>
        <v>10.487708410035278</v>
      </c>
      <c r="O349">
        <f t="shared" si="87"/>
        <v>310.89628141233487</v>
      </c>
    </row>
    <row r="350" spans="1:15">
      <c r="A350" s="15">
        <v>0.33600000000000002</v>
      </c>
      <c r="B350" s="6">
        <f t="shared" si="75"/>
        <v>229.41307584249881</v>
      </c>
      <c r="C350" s="8">
        <f t="shared" si="78"/>
        <v>-0.85773528447039771</v>
      </c>
      <c r="D350" s="6">
        <f t="shared" si="76"/>
        <v>94.99070364082101</v>
      </c>
      <c r="E350" s="12">
        <f t="shared" si="77"/>
        <v>0.26553496210573552</v>
      </c>
      <c r="F350" s="8">
        <f t="shared" si="79"/>
        <v>0.58417919775239757</v>
      </c>
      <c r="G350" s="6">
        <f t="shared" si="80"/>
        <v>1.892847601610685</v>
      </c>
      <c r="H350" s="6">
        <f t="shared" si="81"/>
        <v>213.48415554122363</v>
      </c>
      <c r="I350" s="6">
        <f t="shared" si="82"/>
        <v>233.39988097309228</v>
      </c>
      <c r="K350" s="15">
        <f t="shared" si="83"/>
        <v>0.26553496210573552</v>
      </c>
      <c r="L350" s="15">
        <f t="shared" si="84"/>
        <v>26.553496210573552</v>
      </c>
      <c r="M350" s="15">
        <f t="shared" si="85"/>
        <v>0.87117769719729499</v>
      </c>
      <c r="N350" s="15">
        <f t="shared" si="86"/>
        <v>10.45413236636754</v>
      </c>
      <c r="O350">
        <f t="shared" si="87"/>
        <v>311.64930013295123</v>
      </c>
    </row>
    <row r="351" spans="1:15">
      <c r="A351" s="15">
        <v>0.33700000000000002</v>
      </c>
      <c r="B351" s="6">
        <f t="shared" si="75"/>
        <v>229.19959168695758</v>
      </c>
      <c r="C351" s="8">
        <f t="shared" si="78"/>
        <v>-0.86754277843122263</v>
      </c>
      <c r="D351" s="6">
        <f t="shared" si="76"/>
        <v>95.220009974585736</v>
      </c>
      <c r="E351" s="12">
        <f t="shared" si="77"/>
        <v>0.26467232307428473</v>
      </c>
      <c r="F351" s="8">
        <f t="shared" si="79"/>
        <v>0.58373515070887183</v>
      </c>
      <c r="G351" s="6">
        <f t="shared" si="80"/>
        <v>1.8878902818448557</v>
      </c>
      <c r="H351" s="6">
        <f t="shared" si="81"/>
        <v>212.92504596311744</v>
      </c>
      <c r="I351" s="6">
        <f t="shared" si="82"/>
        <v>232.96577590621771</v>
      </c>
      <c r="K351" s="15">
        <f t="shared" si="83"/>
        <v>0.26467232307428473</v>
      </c>
      <c r="L351" s="15">
        <f t="shared" si="84"/>
        <v>26.467232307428475</v>
      </c>
      <c r="M351" s="15">
        <f t="shared" si="85"/>
        <v>0.86834751664791587</v>
      </c>
      <c r="N351" s="15">
        <f t="shared" si="86"/>
        <v>10.42017019977499</v>
      </c>
      <c r="O351">
        <f t="shared" si="87"/>
        <v>312.40161752501984</v>
      </c>
    </row>
    <row r="352" spans="1:15">
      <c r="A352" s="15">
        <v>0.33800000000000002</v>
      </c>
      <c r="B352" s="6">
        <f t="shared" si="75"/>
        <v>228.98666664099446</v>
      </c>
      <c r="C352" s="8">
        <f t="shared" si="78"/>
        <v>-0.87735021508571798</v>
      </c>
      <c r="D352" s="6">
        <f t="shared" si="76"/>
        <v>95.449103103749707</v>
      </c>
      <c r="E352" s="12">
        <f t="shared" si="77"/>
        <v>0.26379987657752624</v>
      </c>
      <c r="F352" s="8">
        <f t="shared" si="79"/>
        <v>0.5832922666132685</v>
      </c>
      <c r="G352" s="6">
        <f t="shared" si="80"/>
        <v>1.8829545376586159</v>
      </c>
      <c r="H352" s="6">
        <f t="shared" si="81"/>
        <v>212.36836977921848</v>
      </c>
      <c r="I352" s="6">
        <f t="shared" si="82"/>
        <v>232.5332114336799</v>
      </c>
      <c r="K352" s="15">
        <f t="shared" si="83"/>
        <v>0.26379987657752624</v>
      </c>
      <c r="L352" s="15">
        <f t="shared" si="84"/>
        <v>26.379987657752622</v>
      </c>
      <c r="M352" s="15">
        <f t="shared" si="85"/>
        <v>0.86548515937508608</v>
      </c>
      <c r="N352" s="15">
        <f t="shared" si="86"/>
        <v>10.385821912501033</v>
      </c>
      <c r="O352">
        <f t="shared" si="87"/>
        <v>313.15323542690618</v>
      </c>
    </row>
    <row r="353" spans="1:15">
      <c r="A353" s="15">
        <v>0.33900000000000002</v>
      </c>
      <c r="B353" s="6">
        <f t="shared" si="75"/>
        <v>228.77429827121523</v>
      </c>
      <c r="C353" s="8">
        <f t="shared" si="78"/>
        <v>-0.88715759378638093</v>
      </c>
      <c r="D353" s="6">
        <f t="shared" si="76"/>
        <v>95.677983586205812</v>
      </c>
      <c r="E353" s="12">
        <f t="shared" si="77"/>
        <v>0.26291762267309021</v>
      </c>
      <c r="F353" s="8">
        <f t="shared" si="79"/>
        <v>0.58285054040412776</v>
      </c>
      <c r="G353" s="6">
        <f t="shared" si="80"/>
        <v>1.8780402378041341</v>
      </c>
      <c r="H353" s="6">
        <f t="shared" si="81"/>
        <v>211.81411218678599</v>
      </c>
      <c r="I353" s="6">
        <f t="shared" si="82"/>
        <v>232.10217945032889</v>
      </c>
      <c r="K353" s="15">
        <f t="shared" si="83"/>
        <v>0.26291762267309021</v>
      </c>
      <c r="L353" s="15">
        <f t="shared" si="84"/>
        <v>26.291762267309021</v>
      </c>
      <c r="M353" s="15">
        <f t="shared" si="85"/>
        <v>0.86259062556788135</v>
      </c>
      <c r="N353" s="15">
        <f t="shared" si="86"/>
        <v>10.351087506814576</v>
      </c>
      <c r="O353">
        <f t="shared" si="87"/>
        <v>313.90415566896746</v>
      </c>
    </row>
    <row r="354" spans="1:15">
      <c r="A354" s="15">
        <v>0.34</v>
      </c>
      <c r="B354" s="6">
        <f t="shared" si="75"/>
        <v>228.56248415902846</v>
      </c>
      <c r="C354" s="8">
        <f t="shared" si="78"/>
        <v>-0.89696491388572475</v>
      </c>
      <c r="D354" s="6">
        <f t="shared" si="76"/>
        <v>95.906651977420935</v>
      </c>
      <c r="E354" s="12">
        <f t="shared" si="77"/>
        <v>0.26202556141925415</v>
      </c>
      <c r="F354" s="8">
        <f t="shared" si="79"/>
        <v>0.5824099670507793</v>
      </c>
      <c r="G354" s="6">
        <f t="shared" si="80"/>
        <v>1.8731472520585146</v>
      </c>
      <c r="H354" s="6">
        <f t="shared" si="81"/>
        <v>211.26225849867609</v>
      </c>
      <c r="I354" s="6">
        <f t="shared" si="82"/>
        <v>231.67267190762581</v>
      </c>
      <c r="K354" s="15">
        <f t="shared" si="83"/>
        <v>0.26202556141925415</v>
      </c>
      <c r="L354" s="15">
        <f t="shared" si="84"/>
        <v>26.202556141925413</v>
      </c>
      <c r="M354" s="15">
        <f t="shared" si="85"/>
        <v>0.85966391541750042</v>
      </c>
      <c r="N354" s="15">
        <f t="shared" si="86"/>
        <v>10.315966985010006</v>
      </c>
      <c r="O354">
        <f t="shared" si="87"/>
        <v>314.65438007360171</v>
      </c>
    </row>
    <row r="355" spans="1:15">
      <c r="A355" s="15">
        <v>0.34100000000000003</v>
      </c>
      <c r="B355" s="6">
        <f t="shared" si="75"/>
        <v>228.35122190052979</v>
      </c>
      <c r="C355" s="8">
        <f t="shared" si="78"/>
        <v>-0.9067721747362788</v>
      </c>
      <c r="D355" s="6">
        <f t="shared" si="76"/>
        <v>96.135108830450719</v>
      </c>
      <c r="E355" s="12">
        <f t="shared" si="77"/>
        <v>0.26112369287494314</v>
      </c>
      <c r="F355" s="8">
        <f t="shared" si="79"/>
        <v>0.58197054155310202</v>
      </c>
      <c r="G355" s="6">
        <f t="shared" si="80"/>
        <v>1.8682754512140318</v>
      </c>
      <c r="H355" s="6">
        <f t="shared" si="81"/>
        <v>210.71279414224063</v>
      </c>
      <c r="I355" s="6">
        <f t="shared" si="82"/>
        <v>231.24468081314978</v>
      </c>
      <c r="K355" s="15">
        <f t="shared" si="83"/>
        <v>0.26112369287494314</v>
      </c>
      <c r="L355" s="15">
        <f t="shared" si="84"/>
        <v>26.112369287494314</v>
      </c>
      <c r="M355" s="15">
        <f t="shared" si="85"/>
        <v>0.85670502911726754</v>
      </c>
      <c r="N355" s="15">
        <f t="shared" si="86"/>
        <v>10.28046034940721</v>
      </c>
      <c r="O355">
        <f t="shared" si="87"/>
        <v>315.40391045529594</v>
      </c>
    </row>
    <row r="356" spans="1:15">
      <c r="A356" s="15">
        <v>0.34200000000000003</v>
      </c>
      <c r="B356" s="6">
        <f t="shared" si="75"/>
        <v>228.14050910638755</v>
      </c>
      <c r="C356" s="8">
        <f t="shared" si="78"/>
        <v>-0.91657937569060288</v>
      </c>
      <c r="D356" s="6">
        <f t="shared" si="76"/>
        <v>96.363354695954172</v>
      </c>
      <c r="E356" s="12">
        <f t="shared" si="77"/>
        <v>0.26021201709972969</v>
      </c>
      <c r="F356" s="8">
        <f t="shared" si="79"/>
        <v>0.58153225894128613</v>
      </c>
      <c r="G356" s="6">
        <f t="shared" si="80"/>
        <v>1.8634247070684722</v>
      </c>
      <c r="H356" s="6">
        <f t="shared" si="81"/>
        <v>210.1657046582377</v>
      </c>
      <c r="I356" s="6">
        <f t="shared" si="82"/>
        <v>230.81819823011071</v>
      </c>
      <c r="K356" s="15">
        <f t="shared" si="83"/>
        <v>0.26021201709972969</v>
      </c>
      <c r="L356" s="15">
        <f t="shared" si="84"/>
        <v>26.021201709972967</v>
      </c>
      <c r="M356" s="15">
        <f t="shared" si="85"/>
        <v>0.85371396686263024</v>
      </c>
      <c r="N356" s="15">
        <f t="shared" si="86"/>
        <v>10.244567602351562</v>
      </c>
      <c r="O356">
        <f t="shared" si="87"/>
        <v>316.15274862067429</v>
      </c>
    </row>
    <row r="357" spans="1:15">
      <c r="A357" s="15">
        <v>0.34300000000000003</v>
      </c>
      <c r="B357" s="6">
        <f t="shared" si="75"/>
        <v>227.93034340172932</v>
      </c>
      <c r="C357" s="8">
        <f t="shared" si="78"/>
        <v>-0.92638651610125344</v>
      </c>
      <c r="D357" s="6">
        <f t="shared" si="76"/>
        <v>96.591390122208225</v>
      </c>
      <c r="E357" s="12">
        <f t="shared" si="77"/>
        <v>0.25929053415383374</v>
      </c>
      <c r="F357" s="8">
        <f t="shared" si="79"/>
        <v>0.58109511427559701</v>
      </c>
      <c r="G357" s="6">
        <f t="shared" si="80"/>
        <v>1.8585948924155857</v>
      </c>
      <c r="H357" s="6">
        <f t="shared" si="81"/>
        <v>209.62097569975489</v>
      </c>
      <c r="I357" s="6">
        <f t="shared" si="82"/>
        <v>230.39321627686675</v>
      </c>
      <c r="K357" s="15">
        <f t="shared" si="83"/>
        <v>0.25929053415383374</v>
      </c>
      <c r="L357" s="15">
        <f t="shared" si="84"/>
        <v>25.929053415383375</v>
      </c>
      <c r="M357" s="15">
        <f t="shared" si="85"/>
        <v>0.85069072885116059</v>
      </c>
      <c r="N357" s="15">
        <f t="shared" si="86"/>
        <v>10.208288746213928</v>
      </c>
      <c r="O357">
        <f t="shared" si="87"/>
        <v>316.9008963685456</v>
      </c>
    </row>
    <row r="358" spans="1:15">
      <c r="A358" s="15">
        <v>0.34399999999999997</v>
      </c>
      <c r="B358" s="6">
        <f t="shared" si="75"/>
        <v>227.72072242602957</v>
      </c>
      <c r="C358" s="8">
        <f t="shared" si="78"/>
        <v>-0.93619359532080137</v>
      </c>
      <c r="D358" s="6">
        <f t="shared" si="76"/>
        <v>96.819215655122093</v>
      </c>
      <c r="E358" s="12">
        <f t="shared" si="77"/>
        <v>0.25835924409812278</v>
      </c>
      <c r="F358" s="8">
        <f t="shared" si="79"/>
        <v>0.58065910264614162</v>
      </c>
      <c r="G358" s="6">
        <f t="shared" si="80"/>
        <v>1.8537858810356407</v>
      </c>
      <c r="H358" s="6">
        <f t="shared" si="81"/>
        <v>209.07859303114381</v>
      </c>
      <c r="I358" s="6">
        <f t="shared" si="82"/>
        <v>229.96972712644674</v>
      </c>
      <c r="K358" s="15">
        <f t="shared" si="83"/>
        <v>0.25835924409812278</v>
      </c>
      <c r="L358" s="15">
        <f t="shared" si="84"/>
        <v>25.835924409812279</v>
      </c>
      <c r="M358" s="15">
        <f t="shared" si="85"/>
        <v>0.84763531528255509</v>
      </c>
      <c r="N358" s="15">
        <f t="shared" si="86"/>
        <v>10.171623783390661</v>
      </c>
      <c r="O358">
        <f t="shared" si="87"/>
        <v>317.64835548995075</v>
      </c>
    </row>
    <row r="359" spans="1:15">
      <c r="A359" s="15">
        <v>0.34499999999999997</v>
      </c>
      <c r="B359" s="6">
        <f t="shared" si="75"/>
        <v>227.51164383299843</v>
      </c>
      <c r="C359" s="8">
        <f t="shared" si="78"/>
        <v>-0.9460006127018602</v>
      </c>
      <c r="D359" s="6">
        <f t="shared" si="76"/>
        <v>97.046831838251606</v>
      </c>
      <c r="E359" s="12">
        <f t="shared" si="77"/>
        <v>0.25741814699411142</v>
      </c>
      <c r="F359" s="8">
        <f t="shared" si="79"/>
        <v>0.58022421917263678</v>
      </c>
      <c r="G359" s="6">
        <f t="shared" si="80"/>
        <v>1.8489975476860911</v>
      </c>
      <c r="H359" s="6">
        <f t="shared" si="81"/>
        <v>208.53854252696766</v>
      </c>
      <c r="I359" s="6">
        <f t="shared" si="82"/>
        <v>229.54772300607758</v>
      </c>
      <c r="K359" s="15">
        <f t="shared" si="83"/>
        <v>0.25741814699411142</v>
      </c>
      <c r="L359" s="15">
        <f t="shared" si="84"/>
        <v>25.74181469941114</v>
      </c>
      <c r="M359" s="15">
        <f t="shared" si="85"/>
        <v>0.84454772635863318</v>
      </c>
      <c r="N359" s="15">
        <f t="shared" si="86"/>
        <v>10.134572716303598</v>
      </c>
      <c r="O359">
        <f t="shared" si="87"/>
        <v>318.39512776820942</v>
      </c>
    </row>
    <row r="360" spans="1:15">
      <c r="A360" s="15">
        <v>0.34599999999999997</v>
      </c>
      <c r="B360" s="6">
        <f t="shared" si="75"/>
        <v>227.30310529047145</v>
      </c>
      <c r="C360" s="8">
        <f t="shared" si="78"/>
        <v>-0.95580756759702967</v>
      </c>
      <c r="D360" s="6">
        <f t="shared" si="76"/>
        <v>97.274239212813342</v>
      </c>
      <c r="E360" s="12">
        <f t="shared" si="77"/>
        <v>0.25646724290396195</v>
      </c>
      <c r="F360" s="8">
        <f t="shared" si="79"/>
        <v>0.57979045900418069</v>
      </c>
      <c r="G360" s="6">
        <f t="shared" si="80"/>
        <v>1.8442297680923414</v>
      </c>
      <c r="H360" s="6">
        <f t="shared" si="81"/>
        <v>208.0008101709596</v>
      </c>
      <c r="I360" s="6">
        <f t="shared" si="82"/>
        <v>229.12719619671688</v>
      </c>
      <c r="K360" s="15">
        <f t="shared" si="83"/>
        <v>0.25646724290396195</v>
      </c>
      <c r="L360" s="15">
        <f t="shared" si="84"/>
        <v>25.646724290396193</v>
      </c>
      <c r="M360" s="15">
        <f t="shared" si="85"/>
        <v>0.8414279622833396</v>
      </c>
      <c r="N360" s="15">
        <f t="shared" si="86"/>
        <v>10.097135547400075</v>
      </c>
      <c r="O360">
        <f t="shared" si="87"/>
        <v>319.1412149789665</v>
      </c>
    </row>
    <row r="361" spans="1:15">
      <c r="A361" s="15">
        <v>0.34699999999999998</v>
      </c>
      <c r="B361" s="6">
        <f t="shared" si="75"/>
        <v>227.09510448030048</v>
      </c>
      <c r="C361" s="8">
        <f t="shared" si="78"/>
        <v>-0.96561445935894086</v>
      </c>
      <c r="D361" s="6">
        <f t="shared" si="76"/>
        <v>97.501438317698728</v>
      </c>
      <c r="E361" s="12">
        <f t="shared" si="77"/>
        <v>0.25550653189048395</v>
      </c>
      <c r="F361" s="8">
        <f t="shared" si="79"/>
        <v>0.57935781731902503</v>
      </c>
      <c r="G361" s="6">
        <f t="shared" si="80"/>
        <v>1.8394824189386187</v>
      </c>
      <c r="H361" s="6">
        <f t="shared" si="81"/>
        <v>207.46538205499323</v>
      </c>
      <c r="I361" s="6">
        <f t="shared" si="82"/>
        <v>228.70813903259011</v>
      </c>
      <c r="K361" s="15">
        <f t="shared" si="83"/>
        <v>0.25550653189048395</v>
      </c>
      <c r="L361" s="15">
        <f t="shared" si="84"/>
        <v>25.550653189048393</v>
      </c>
      <c r="M361" s="15">
        <f t="shared" si="85"/>
        <v>0.83827602326274253</v>
      </c>
      <c r="N361" s="15">
        <f t="shared" si="86"/>
        <v>10.059312279152911</v>
      </c>
      <c r="O361">
        <f t="shared" si="87"/>
        <v>319.88661889023871</v>
      </c>
    </row>
    <row r="362" spans="1:15">
      <c r="A362" s="15">
        <v>0.34799999999999998</v>
      </c>
      <c r="B362" s="6">
        <f t="shared" si="75"/>
        <v>226.88763909824547</v>
      </c>
      <c r="C362" s="8">
        <f t="shared" si="78"/>
        <v>-0.97542128734024247</v>
      </c>
      <c r="D362" s="6">
        <f t="shared" si="76"/>
        <v>97.728429689487996</v>
      </c>
      <c r="E362" s="12">
        <f t="shared" si="77"/>
        <v>0.25453601401713433</v>
      </c>
      <c r="F362" s="8">
        <f t="shared" si="79"/>
        <v>0.57892628932435064</v>
      </c>
      <c r="G362" s="6">
        <f t="shared" si="80"/>
        <v>1.8347553778589445</v>
      </c>
      <c r="H362" s="6">
        <f t="shared" si="81"/>
        <v>206.93224437806447</v>
      </c>
      <c r="I362" s="6">
        <f t="shared" si="82"/>
        <v>228.2905439007321</v>
      </c>
      <c r="K362" s="15">
        <f t="shared" si="83"/>
        <v>0.25453601401713433</v>
      </c>
      <c r="L362" s="15">
        <f t="shared" si="84"/>
        <v>25.453601401713431</v>
      </c>
      <c r="M362" s="15">
        <f t="shared" si="85"/>
        <v>0.83509190950503376</v>
      </c>
      <c r="N362" s="15">
        <f t="shared" si="86"/>
        <v>10.021102914060405</v>
      </c>
      <c r="O362">
        <f t="shared" si="87"/>
        <v>320.63134126245978</v>
      </c>
    </row>
    <row r="363" spans="1:15">
      <c r="A363" s="15">
        <v>0.34899999999999998</v>
      </c>
      <c r="B363" s="6">
        <f t="shared" si="75"/>
        <v>226.68070685386741</v>
      </c>
      <c r="C363" s="8">
        <f t="shared" si="78"/>
        <v>-0.98522805089358878</v>
      </c>
      <c r="D363" s="6">
        <f t="shared" si="76"/>
        <v>97.955213862464049</v>
      </c>
      <c r="E363" s="12">
        <f t="shared" si="77"/>
        <v>0.25355568934801742</v>
      </c>
      <c r="F363" s="8">
        <f t="shared" si="79"/>
        <v>0.57849587025604432</v>
      </c>
      <c r="G363" s="6">
        <f t="shared" si="80"/>
        <v>1.8300485234282062</v>
      </c>
      <c r="H363" s="6">
        <f t="shared" si="81"/>
        <v>206.40138344528435</v>
      </c>
      <c r="I363" s="6">
        <f t="shared" si="82"/>
        <v>227.87440324053449</v>
      </c>
      <c r="K363" s="15">
        <f t="shared" si="83"/>
        <v>0.25355568934801742</v>
      </c>
      <c r="L363" s="15">
        <f t="shared" si="84"/>
        <v>25.355568934801742</v>
      </c>
      <c r="M363" s="15">
        <f t="shared" si="85"/>
        <v>0.83187562122052949</v>
      </c>
      <c r="N363" s="15">
        <f t="shared" si="86"/>
        <v>9.9825074546463544</v>
      </c>
      <c r="O363">
        <f t="shared" si="87"/>
        <v>321.37538384852655</v>
      </c>
    </row>
    <row r="364" spans="1:15">
      <c r="A364" s="15">
        <v>0.35</v>
      </c>
      <c r="B364" s="6">
        <f t="shared" si="75"/>
        <v>226.47430547042211</v>
      </c>
      <c r="C364" s="8">
        <f t="shared" si="78"/>
        <v>-0.9950347493716718</v>
      </c>
      <c r="D364" s="6">
        <f t="shared" si="76"/>
        <v>98.181791368626193</v>
      </c>
      <c r="E364" s="12">
        <f t="shared" si="77"/>
        <v>0.25256555794788477</v>
      </c>
      <c r="F364" s="8">
        <f t="shared" si="79"/>
        <v>0.57806655537847806</v>
      </c>
      <c r="G364" s="6">
        <f t="shared" si="80"/>
        <v>1.8253617351533298</v>
      </c>
      <c r="H364" s="6">
        <f t="shared" si="81"/>
        <v>205.87278566688366</v>
      </c>
      <c r="I364" s="6">
        <f t="shared" si="82"/>
        <v>227.45970954329627</v>
      </c>
      <c r="K364" s="15">
        <f t="shared" si="83"/>
        <v>0.25256555794788477</v>
      </c>
      <c r="L364" s="15">
        <f t="shared" si="84"/>
        <v>25.256555794788476</v>
      </c>
      <c r="M364" s="15">
        <f t="shared" si="85"/>
        <v>0.82862715862166914</v>
      </c>
      <c r="N364" s="15">
        <f t="shared" si="86"/>
        <v>9.9435259034600296</v>
      </c>
      <c r="O364">
        <f t="shared" si="87"/>
        <v>322.11874839384353</v>
      </c>
    </row>
    <row r="365" spans="1:15">
      <c r="A365" s="15">
        <v>0.35099999999999998</v>
      </c>
      <c r="B365" s="6">
        <f t="shared" si="75"/>
        <v>226.26843268475523</v>
      </c>
      <c r="C365" s="8">
        <f t="shared" si="78"/>
        <v>-1.0048413821271691</v>
      </c>
      <c r="D365" s="6">
        <f t="shared" si="76"/>
        <v>98.408162737703776</v>
      </c>
      <c r="E365" s="12">
        <f t="shared" si="77"/>
        <v>0.25156561988213533</v>
      </c>
      <c r="F365" s="8">
        <f t="shared" si="79"/>
        <v>0.57763833998429093</v>
      </c>
      <c r="G365" s="6">
        <f t="shared" si="80"/>
        <v>1.8206948934645495</v>
      </c>
      <c r="H365" s="6">
        <f t="shared" si="81"/>
        <v>205.34643755722809</v>
      </c>
      <c r="I365" s="6">
        <f t="shared" si="82"/>
        <v>227.04645535178037</v>
      </c>
      <c r="K365" s="15">
        <f t="shared" si="83"/>
        <v>0.25156561988213533</v>
      </c>
      <c r="L365" s="15">
        <f t="shared" si="84"/>
        <v>25.156561988213532</v>
      </c>
      <c r="M365" s="15">
        <f t="shared" si="85"/>
        <v>0.82534652192301616</v>
      </c>
      <c r="N365" s="15">
        <f t="shared" si="86"/>
        <v>9.9041582630761944</v>
      </c>
      <c r="O365">
        <f t="shared" si="87"/>
        <v>322.86143663636807</v>
      </c>
    </row>
    <row r="366" spans="1:15">
      <c r="A366" s="15">
        <v>0.35199999999999998</v>
      </c>
      <c r="B366" s="6">
        <f t="shared" si="75"/>
        <v>226.06308624719799</v>
      </c>
      <c r="C366" s="8">
        <f t="shared" si="78"/>
        <v>-1.0146479485128141</v>
      </c>
      <c r="D366" s="6">
        <f t="shared" si="76"/>
        <v>98.634328497169747</v>
      </c>
      <c r="E366" s="12">
        <f t="shared" si="77"/>
        <v>0.25055587521681533</v>
      </c>
      <c r="F366" s="8">
        <f t="shared" si="79"/>
        <v>0.57721121939417186</v>
      </c>
      <c r="G366" s="6">
        <f t="shared" si="80"/>
        <v>1.8160478797067718</v>
      </c>
      <c r="H366" s="6">
        <f t="shared" si="81"/>
        <v>204.82232573384442</v>
      </c>
      <c r="I366" s="6">
        <f t="shared" si="82"/>
        <v>226.63463325977375</v>
      </c>
      <c r="K366" s="15">
        <f t="shared" si="83"/>
        <v>0.25055587521681533</v>
      </c>
      <c r="L366" s="15">
        <f t="shared" si="84"/>
        <v>25.055587521681531</v>
      </c>
      <c r="M366" s="15">
        <f t="shared" si="85"/>
        <v>0.82203371134125758</v>
      </c>
      <c r="N366" s="15">
        <f t="shared" si="86"/>
        <v>9.8644045360950905</v>
      </c>
      <c r="O366">
        <f t="shared" si="87"/>
        <v>323.60345030665439</v>
      </c>
    </row>
    <row r="367" spans="1:15">
      <c r="A367" s="15">
        <v>0.35299999999999998</v>
      </c>
      <c r="B367" s="6">
        <f t="shared" si="75"/>
        <v>225.85826392146413</v>
      </c>
      <c r="C367" s="8">
        <f t="shared" si="78"/>
        <v>-1.0244544478813291</v>
      </c>
      <c r="D367" s="6">
        <f t="shared" si="76"/>
        <v>98.860289172254085</v>
      </c>
      <c r="E367" s="12">
        <f t="shared" si="77"/>
        <v>0.24953632401861825</v>
      </c>
      <c r="F367" s="8">
        <f t="shared" si="79"/>
        <v>0.57678518895664543</v>
      </c>
      <c r="G367" s="6">
        <f t="shared" si="80"/>
        <v>1.8114205761310378</v>
      </c>
      <c r="H367" s="6">
        <f t="shared" si="81"/>
        <v>204.30043691645739</v>
      </c>
      <c r="I367" s="6">
        <f t="shared" si="82"/>
        <v>226.22423591165258</v>
      </c>
      <c r="K367" s="15">
        <f t="shared" si="83"/>
        <v>0.24953632401861825</v>
      </c>
      <c r="L367" s="15">
        <f t="shared" si="84"/>
        <v>24.953632401861825</v>
      </c>
      <c r="M367" s="15">
        <f t="shared" si="85"/>
        <v>0.81868872709520424</v>
      </c>
      <c r="N367" s="15">
        <f t="shared" si="86"/>
        <v>9.8242647251424504</v>
      </c>
      <c r="O367">
        <f t="shared" si="87"/>
        <v>324.34479112789808</v>
      </c>
    </row>
    <row r="368" spans="1:15">
      <c r="A368" s="15">
        <v>0.35399999999999998</v>
      </c>
      <c r="B368" s="6">
        <f t="shared" si="75"/>
        <v>225.65396348454766</v>
      </c>
      <c r="C368" s="8">
        <f t="shared" si="78"/>
        <v>-1.0342608795854618</v>
      </c>
      <c r="D368" s="6">
        <f t="shared" si="76"/>
        <v>99.086045285957084</v>
      </c>
      <c r="E368" s="12">
        <f t="shared" si="77"/>
        <v>0.24850696635488484</v>
      </c>
      <c r="F368" s="8">
        <f t="shared" si="79"/>
        <v>0.57636024404785924</v>
      </c>
      <c r="G368" s="6">
        <f t="shared" si="80"/>
        <v>1.8068128658860791</v>
      </c>
      <c r="H368" s="6">
        <f t="shared" si="81"/>
        <v>203.78075792603755</v>
      </c>
      <c r="I368" s="6">
        <f t="shared" si="82"/>
        <v>225.81525600195158</v>
      </c>
      <c r="K368" s="15">
        <f t="shared" si="83"/>
        <v>0.24850696635488484</v>
      </c>
      <c r="L368" s="15">
        <f t="shared" si="84"/>
        <v>24.850696635488482</v>
      </c>
      <c r="M368" s="15">
        <f t="shared" si="85"/>
        <v>0.81531156940579008</v>
      </c>
      <c r="N368" s="15">
        <f t="shared" si="86"/>
        <v>9.7837388328694814</v>
      </c>
      <c r="O368">
        <f t="shared" si="87"/>
        <v>325.08546081597945</v>
      </c>
    </row>
    <row r="369" spans="1:15">
      <c r="A369" s="15">
        <v>0.35499999999999998</v>
      </c>
      <c r="B369" s="6">
        <f t="shared" si="75"/>
        <v>225.45018272662162</v>
      </c>
      <c r="C369" s="8">
        <f t="shared" si="78"/>
        <v>-1.0440672429779776</v>
      </c>
      <c r="D369" s="6">
        <f t="shared" si="76"/>
        <v>99.311597359062674</v>
      </c>
      <c r="E369" s="12">
        <f t="shared" si="77"/>
        <v>0.24746780229360313</v>
      </c>
      <c r="F369" s="8">
        <f t="shared" si="79"/>
        <v>0.57593638007137304</v>
      </c>
      <c r="G369" s="6">
        <f t="shared" si="80"/>
        <v>1.8022246330099629</v>
      </c>
      <c r="H369" s="6">
        <f t="shared" si="81"/>
        <v>203.26327568385881</v>
      </c>
      <c r="I369" s="6">
        <f t="shared" si="82"/>
        <v>225.40768627493779</v>
      </c>
      <c r="K369" s="15">
        <f t="shared" si="83"/>
        <v>0.24746780229360313</v>
      </c>
      <c r="L369" s="15">
        <f t="shared" si="84"/>
        <v>24.746780229360311</v>
      </c>
      <c r="M369" s="15">
        <f t="shared" si="85"/>
        <v>0.81190223849607313</v>
      </c>
      <c r="N369" s="15">
        <f t="shared" si="86"/>
        <v>9.7428268619528779</v>
      </c>
      <c r="O369">
        <f t="shared" si="87"/>
        <v>325.82546107950719</v>
      </c>
    </row>
    <row r="370" spans="1:15">
      <c r="A370" s="15">
        <v>0.35599999999999998</v>
      </c>
      <c r="B370" s="6">
        <f t="shared" si="75"/>
        <v>225.24691945093775</v>
      </c>
      <c r="C370" s="8">
        <f t="shared" si="78"/>
        <v>-1.0538735374116699</v>
      </c>
      <c r="D370" s="6">
        <f t="shared" si="76"/>
        <v>99.536945910151459</v>
      </c>
      <c r="E370" s="12">
        <f t="shared" si="77"/>
        <v>0.2464188319034083</v>
      </c>
      <c r="F370" s="8">
        <f t="shared" si="79"/>
        <v>0.57551359245795064</v>
      </c>
      <c r="G370" s="6">
        <f t="shared" si="80"/>
        <v>1.7976557624218354</v>
      </c>
      <c r="H370" s="6">
        <f t="shared" si="81"/>
        <v>202.74797721056729</v>
      </c>
      <c r="I370" s="6">
        <f t="shared" si="82"/>
        <v>225.00151952418872</v>
      </c>
      <c r="K370" s="15">
        <f t="shared" si="83"/>
        <v>0.2464188319034083</v>
      </c>
      <c r="L370" s="15">
        <f t="shared" si="84"/>
        <v>24.641883190340831</v>
      </c>
      <c r="M370" s="15">
        <f t="shared" si="85"/>
        <v>0.80846073459123458</v>
      </c>
      <c r="N370" s="15">
        <f t="shared" si="86"/>
        <v>9.7015288150948145</v>
      </c>
      <c r="O370">
        <f t="shared" si="87"/>
        <v>326.56479361986129</v>
      </c>
    </row>
    <row r="371" spans="1:15">
      <c r="A371" s="15">
        <v>0.35699999999999998</v>
      </c>
      <c r="B371" s="6">
        <f t="shared" si="75"/>
        <v>225.04417147372718</v>
      </c>
      <c r="C371" s="8">
        <f t="shared" si="78"/>
        <v>-1.0636797622393259</v>
      </c>
      <c r="D371" s="6">
        <f t="shared" si="76"/>
        <v>99.762091455613799</v>
      </c>
      <c r="E371" s="12">
        <f t="shared" si="77"/>
        <v>0.24536005525358279</v>
      </c>
      <c r="F371" s="8">
        <f t="shared" si="79"/>
        <v>0.57509187666535255</v>
      </c>
      <c r="G371" s="6">
        <f t="shared" si="80"/>
        <v>1.7931061399137478</v>
      </c>
      <c r="H371" s="6">
        <f t="shared" si="81"/>
        <v>202.23484962525933</v>
      </c>
      <c r="I371" s="6">
        <f t="shared" si="82"/>
        <v>224.59674859217509</v>
      </c>
      <c r="K371" s="15">
        <f t="shared" si="83"/>
        <v>0.24536005525358279</v>
      </c>
      <c r="L371" s="15">
        <f t="shared" si="84"/>
        <v>24.536005525358277</v>
      </c>
      <c r="M371" s="15">
        <f t="shared" si="85"/>
        <v>0.80498705791857861</v>
      </c>
      <c r="N371" s="15">
        <f t="shared" si="86"/>
        <v>9.6598446950229437</v>
      </c>
      <c r="O371">
        <f t="shared" si="87"/>
        <v>327.30346013123597</v>
      </c>
    </row>
    <row r="372" spans="1:15">
      <c r="A372" s="15">
        <v>0.35799999999999998</v>
      </c>
      <c r="B372" s="6">
        <f t="shared" si="75"/>
        <v>224.84193662410192</v>
      </c>
      <c r="C372" s="8">
        <f t="shared" si="78"/>
        <v>-1.0734859168137851</v>
      </c>
      <c r="D372" s="6">
        <f t="shared" si="76"/>
        <v>99.98703450966272</v>
      </c>
      <c r="E372" s="12">
        <f t="shared" si="77"/>
        <v>0.24429147241405624</v>
      </c>
      <c r="F372" s="8">
        <f t="shared" si="79"/>
        <v>0.5746712281781321</v>
      </c>
      <c r="G372" s="6">
        <f t="shared" si="80"/>
        <v>1.7885756521425809</v>
      </c>
      <c r="H372" s="6">
        <f t="shared" si="81"/>
        <v>201.72388014457087</v>
      </c>
      <c r="I372" s="6">
        <f t="shared" si="82"/>
        <v>224.1933663698467</v>
      </c>
      <c r="K372" s="15">
        <f t="shared" si="83"/>
        <v>0.24429147241405624</v>
      </c>
      <c r="L372" s="15">
        <f t="shared" si="84"/>
        <v>24.429147241405623</v>
      </c>
      <c r="M372" s="15">
        <f t="shared" si="85"/>
        <v>0.80148120870753348</v>
      </c>
      <c r="N372" s="15">
        <f t="shared" si="86"/>
        <v>9.6177745044904022</v>
      </c>
      <c r="O372">
        <f t="shared" si="87"/>
        <v>328.04146230068181</v>
      </c>
    </row>
    <row r="373" spans="1:15">
      <c r="A373" s="15">
        <v>0.35899999999999999</v>
      </c>
      <c r="B373" s="6">
        <f t="shared" si="75"/>
        <v>224.64021274395733</v>
      </c>
      <c r="C373" s="8">
        <f t="shared" si="78"/>
        <v>-1.0832920004878814</v>
      </c>
      <c r="D373" s="6">
        <f t="shared" si="76"/>
        <v>100.21177558434675</v>
      </c>
      <c r="E373" s="12">
        <f t="shared" si="77"/>
        <v>0.2432130834554054</v>
      </c>
      <c r="F373" s="8">
        <f t="shared" si="79"/>
        <v>0.57425164250743133</v>
      </c>
      <c r="G373" s="6">
        <f t="shared" si="80"/>
        <v>1.7840641866220481</v>
      </c>
      <c r="H373" s="6">
        <f t="shared" si="81"/>
        <v>201.21505608177537</v>
      </c>
      <c r="I373" s="6">
        <f t="shared" si="82"/>
        <v>223.79136579622434</v>
      </c>
      <c r="K373" s="15">
        <f t="shared" si="83"/>
        <v>0.2432130834554054</v>
      </c>
      <c r="L373" s="15">
        <f t="shared" si="84"/>
        <v>24.32130834554054</v>
      </c>
      <c r="M373" s="15">
        <f t="shared" si="85"/>
        <v>0.79794318718965018</v>
      </c>
      <c r="N373" s="15">
        <f t="shared" si="86"/>
        <v>9.5753182462758026</v>
      </c>
      <c r="O373">
        <f t="shared" si="87"/>
        <v>328.77880180814822</v>
      </c>
    </row>
    <row r="374" spans="1:15">
      <c r="A374" s="15">
        <v>0.36</v>
      </c>
      <c r="B374" s="6">
        <f t="shared" si="75"/>
        <v>224.43899768787557</v>
      </c>
      <c r="C374" s="8">
        <f t="shared" si="78"/>
        <v>-1.0930980126144658</v>
      </c>
      <c r="D374" s="6">
        <f t="shared" si="76"/>
        <v>100.43631518956268</v>
      </c>
      <c r="E374" s="12">
        <f t="shared" si="77"/>
        <v>0.24212488844885424</v>
      </c>
      <c r="F374" s="8">
        <f t="shared" si="79"/>
        <v>0.57383311519078128</v>
      </c>
      <c r="G374" s="6">
        <f t="shared" si="80"/>
        <v>1.7795716317147945</v>
      </c>
      <c r="H374" s="6">
        <f t="shared" si="81"/>
        <v>200.7083648458927</v>
      </c>
      <c r="I374" s="6">
        <f t="shared" si="82"/>
        <v>223.39073985799385</v>
      </c>
      <c r="K374" s="15">
        <f t="shared" si="83"/>
        <v>0.24212488844885424</v>
      </c>
      <c r="L374" s="15">
        <f t="shared" si="84"/>
        <v>24.212488844885424</v>
      </c>
      <c r="M374" s="15">
        <f t="shared" si="85"/>
        <v>0.79437299359860314</v>
      </c>
      <c r="N374" s="15">
        <f t="shared" si="86"/>
        <v>9.5324759231832381</v>
      </c>
      <c r="O374">
        <f t="shared" si="87"/>
        <v>329.51548032652482</v>
      </c>
    </row>
    <row r="375" spans="1:15">
      <c r="A375" s="15">
        <v>0.36099999999999999</v>
      </c>
      <c r="B375" s="6">
        <f t="shared" si="75"/>
        <v>224.23828932302968</v>
      </c>
      <c r="C375" s="8">
        <f t="shared" si="78"/>
        <v>-1.1029039525464217</v>
      </c>
      <c r="D375" s="6">
        <f t="shared" si="76"/>
        <v>100.66065383306812</v>
      </c>
      <c r="E375" s="12">
        <f t="shared" si="77"/>
        <v>0.24102688746627379</v>
      </c>
      <c r="F375" s="8">
        <f t="shared" si="79"/>
        <v>0.57341564179190174</v>
      </c>
      <c r="G375" s="6">
        <f t="shared" si="80"/>
        <v>1.7750978766245742</v>
      </c>
      <c r="H375" s="6">
        <f t="shared" si="81"/>
        <v>200.20379394080706</v>
      </c>
      <c r="I375" s="6">
        <f t="shared" si="82"/>
        <v>222.99148158910555</v>
      </c>
      <c r="K375" s="15">
        <f t="shared" si="83"/>
        <v>0.24102688746627379</v>
      </c>
      <c r="L375" s="15">
        <f t="shared" si="84"/>
        <v>24.102688746627379</v>
      </c>
      <c r="M375" s="15">
        <f t="shared" si="85"/>
        <v>0.7907706281701895</v>
      </c>
      <c r="N375" s="15">
        <f t="shared" si="86"/>
        <v>9.4892475380422745</v>
      </c>
      <c r="O375">
        <f t="shared" si="87"/>
        <v>330.25149952168323</v>
      </c>
    </row>
    <row r="376" spans="1:15">
      <c r="A376" s="15">
        <v>0.36199999999999999</v>
      </c>
      <c r="B376" s="6">
        <f t="shared" si="75"/>
        <v>224.03808552908887</v>
      </c>
      <c r="C376" s="8">
        <f t="shared" si="78"/>
        <v>-1.1127098196366512</v>
      </c>
      <c r="D376" s="6">
        <f t="shared" si="76"/>
        <v>100.88479202049419</v>
      </c>
      <c r="E376" s="12">
        <f t="shared" si="77"/>
        <v>0.23991908058018224</v>
      </c>
      <c r="F376" s="8">
        <f t="shared" si="79"/>
        <v>0.5729992179005049</v>
      </c>
      <c r="G376" s="6">
        <f t="shared" si="80"/>
        <v>1.7706428113885206</v>
      </c>
      <c r="H376" s="6">
        <f t="shared" si="81"/>
        <v>199.70133096439488</v>
      </c>
      <c r="I376" s="6">
        <f t="shared" si="82"/>
        <v>222.59358407037752</v>
      </c>
      <c r="K376" s="15">
        <f t="shared" si="83"/>
        <v>0.23991908058018224</v>
      </c>
      <c r="L376" s="15">
        <f t="shared" si="84"/>
        <v>23.991908058018225</v>
      </c>
      <c r="M376" s="15">
        <f t="shared" si="85"/>
        <v>0.7871360911423303</v>
      </c>
      <c r="N376" s="15">
        <f t="shared" si="86"/>
        <v>9.4456330937079631</v>
      </c>
      <c r="O376">
        <f t="shared" si="87"/>
        <v>330.98686105251818</v>
      </c>
    </row>
    <row r="377" spans="1:15">
      <c r="A377" s="15">
        <v>0.36299999999999999</v>
      </c>
      <c r="B377" s="6">
        <f t="shared" si="75"/>
        <v>223.83838419812449</v>
      </c>
      <c r="C377" s="8">
        <f t="shared" si="78"/>
        <v>-1.1225156132380587</v>
      </c>
      <c r="D377" s="6">
        <f t="shared" si="76"/>
        <v>101.1087302553578</v>
      </c>
      <c r="E377" s="12">
        <f t="shared" si="77"/>
        <v>0.2388014678637449</v>
      </c>
      <c r="F377" s="8">
        <f t="shared" si="79"/>
        <v>0.57258383913209898</v>
      </c>
      <c r="G377" s="6">
        <f t="shared" si="80"/>
        <v>1.766206326869491</v>
      </c>
      <c r="H377" s="6">
        <f t="shared" si="81"/>
        <v>199.20096360766166</v>
      </c>
      <c r="I377" s="6">
        <f t="shared" si="82"/>
        <v>222.19704042910226</v>
      </c>
      <c r="K377" s="15">
        <f t="shared" si="83"/>
        <v>0.2388014678637449</v>
      </c>
      <c r="L377" s="15">
        <f t="shared" si="84"/>
        <v>23.880146786374489</v>
      </c>
      <c r="M377" s="15">
        <f t="shared" si="85"/>
        <v>0.78346938275506861</v>
      </c>
      <c r="N377" s="15">
        <f t="shared" si="86"/>
        <v>9.4016325930608229</v>
      </c>
      <c r="O377">
        <f t="shared" si="87"/>
        <v>331.7215665709881</v>
      </c>
    </row>
    <row r="378" spans="1:15">
      <c r="A378" s="15">
        <v>0.36399999999999999</v>
      </c>
      <c r="B378" s="6">
        <f t="shared" si="75"/>
        <v>223.63918323451682</v>
      </c>
      <c r="C378" s="8">
        <f t="shared" si="78"/>
        <v>-1.1323213327035939</v>
      </c>
      <c r="D378" s="6">
        <f t="shared" si="76"/>
        <v>101.33246903907411</v>
      </c>
      <c r="E378" s="12">
        <f t="shared" si="77"/>
        <v>0.23767404939077408</v>
      </c>
      <c r="F378" s="8">
        <f t="shared" si="79"/>
        <v>0.57216950112779508</v>
      </c>
      <c r="G378" s="6">
        <f t="shared" si="80"/>
        <v>1.7617883147485058</v>
      </c>
      <c r="H378" s="6">
        <f t="shared" si="81"/>
        <v>198.70267965388913</v>
      </c>
      <c r="I378" s="6">
        <f t="shared" si="82"/>
        <v>221.80184383865813</v>
      </c>
      <c r="K378" s="15">
        <f t="shared" si="83"/>
        <v>0.23767404939077408</v>
      </c>
      <c r="L378" s="15">
        <f t="shared" si="84"/>
        <v>23.767404939077409</v>
      </c>
      <c r="M378" s="15">
        <f t="shared" si="85"/>
        <v>0.77977050325057107</v>
      </c>
      <c r="N378" s="15">
        <f t="shared" si="86"/>
        <v>9.3572460390068528</v>
      </c>
      <c r="O378">
        <f t="shared" si="87"/>
        <v>332.45561772215592</v>
      </c>
    </row>
    <row r="379" spans="1:15">
      <c r="A379" s="15">
        <v>0.36499999999999999</v>
      </c>
      <c r="B379" s="6">
        <f t="shared" si="75"/>
        <v>223.44048055486294</v>
      </c>
      <c r="C379" s="8">
        <f t="shared" si="78"/>
        <v>-1.1421269773861948</v>
      </c>
      <c r="D379" s="6">
        <f t="shared" si="76"/>
        <v>101.5560088709688</v>
      </c>
      <c r="E379" s="12">
        <f t="shared" si="77"/>
        <v>0.23653682523572919</v>
      </c>
      <c r="F379" s="8">
        <f t="shared" si="79"/>
        <v>0.57175619955411494</v>
      </c>
      <c r="G379" s="6">
        <f t="shared" si="80"/>
        <v>1.7573886675172574</v>
      </c>
      <c r="H379" s="6">
        <f t="shared" si="81"/>
        <v>198.20646697779037</v>
      </c>
      <c r="I379" s="6">
        <f t="shared" si="82"/>
        <v>221.40798751812392</v>
      </c>
      <c r="K379" s="15">
        <f t="shared" si="83"/>
        <v>0.23653682523572919</v>
      </c>
      <c r="L379" s="15">
        <f t="shared" si="84"/>
        <v>23.653682523572918</v>
      </c>
      <c r="M379" s="15">
        <f t="shared" si="85"/>
        <v>0.77603945287312726</v>
      </c>
      <c r="N379" s="15">
        <f t="shared" si="86"/>
        <v>9.3124734344775266</v>
      </c>
      <c r="O379">
        <f t="shared" si="87"/>
        <v>333.18901614422924</v>
      </c>
    </row>
    <row r="380" spans="1:15">
      <c r="A380" s="15">
        <v>0.36599999999999999</v>
      </c>
      <c r="B380" s="6">
        <f t="shared" si="75"/>
        <v>223.24227408788516</v>
      </c>
      <c r="C380" s="8">
        <f t="shared" si="78"/>
        <v>-1.1519325466388459</v>
      </c>
      <c r="D380" s="6">
        <f t="shared" si="76"/>
        <v>101.77935024829017</v>
      </c>
      <c r="E380" s="12">
        <f t="shared" si="77"/>
        <v>0.23538979547371666</v>
      </c>
      <c r="F380" s="8">
        <f t="shared" si="79"/>
        <v>0.57134393010280116</v>
      </c>
      <c r="G380" s="6">
        <f t="shared" si="80"/>
        <v>1.7530072784707098</v>
      </c>
      <c r="H380" s="6">
        <f t="shared" si="81"/>
        <v>197.71231354467517</v>
      </c>
      <c r="I380" s="6">
        <f t="shared" si="82"/>
        <v>221.01546473189791</v>
      </c>
      <c r="K380" s="15">
        <f t="shared" si="83"/>
        <v>0.23538979547371666</v>
      </c>
      <c r="L380" s="15">
        <f t="shared" si="84"/>
        <v>23.538979547371667</v>
      </c>
      <c r="M380" s="15">
        <f t="shared" si="85"/>
        <v>0.77227623186914929</v>
      </c>
      <c r="N380" s="15">
        <f t="shared" si="86"/>
        <v>9.267314782429791</v>
      </c>
      <c r="O380">
        <f t="shared" si="87"/>
        <v>333.92176346860032</v>
      </c>
    </row>
    <row r="381" spans="1:15">
      <c r="A381" s="15">
        <v>0.36699999999999999</v>
      </c>
      <c r="B381" s="6">
        <f t="shared" si="75"/>
        <v>223.04456177434048</v>
      </c>
      <c r="C381" s="8">
        <f t="shared" si="78"/>
        <v>-1.1617380398145427</v>
      </c>
      <c r="D381" s="6">
        <f t="shared" si="76"/>
        <v>102.00249366622128</v>
      </c>
      <c r="E381" s="12">
        <f t="shared" si="77"/>
        <v>0.23423296018048997</v>
      </c>
      <c r="F381" s="8">
        <f t="shared" si="79"/>
        <v>0.57093268849062828</v>
      </c>
      <c r="G381" s="6">
        <f t="shared" si="80"/>
        <v>1.7486440416997711</v>
      </c>
      <c r="H381" s="6">
        <f t="shared" si="81"/>
        <v>197.22020740962361</v>
      </c>
      <c r="I381" s="6">
        <f t="shared" si="82"/>
        <v>220.62426878932033</v>
      </c>
      <c r="K381" s="15">
        <f t="shared" si="83"/>
        <v>0.23423296018048997</v>
      </c>
      <c r="L381" s="15">
        <f t="shared" si="84"/>
        <v>23.423296018048998</v>
      </c>
      <c r="M381" s="15">
        <f t="shared" si="85"/>
        <v>0.7684808404871718</v>
      </c>
      <c r="N381" s="15">
        <f t="shared" si="86"/>
        <v>9.2217700858460621</v>
      </c>
      <c r="O381">
        <f t="shared" si="87"/>
        <v>334.65386131988544</v>
      </c>
    </row>
    <row r="382" spans="1:15">
      <c r="A382" s="15">
        <v>0.36799999999999999</v>
      </c>
      <c r="B382" s="6">
        <f t="shared" si="75"/>
        <v>222.84734156693085</v>
      </c>
      <c r="C382" s="8">
        <f t="shared" si="78"/>
        <v>-1.171543456266301</v>
      </c>
      <c r="D382" s="6">
        <f t="shared" si="76"/>
        <v>102.22543961789192</v>
      </c>
      <c r="E382" s="12">
        <f t="shared" si="77"/>
        <v>0.23306631943244954</v>
      </c>
      <c r="F382" s="8">
        <f t="shared" si="79"/>
        <v>0.57052247045921622</v>
      </c>
      <c r="G382" s="6">
        <f t="shared" si="80"/>
        <v>1.7442988520840501</v>
      </c>
      <c r="H382" s="6">
        <f t="shared" si="81"/>
        <v>196.73013671666908</v>
      </c>
      <c r="I382" s="6">
        <f t="shared" si="82"/>
        <v>220.23439304429965</v>
      </c>
      <c r="K382" s="15">
        <f t="shared" si="83"/>
        <v>0.23306631943244954</v>
      </c>
      <c r="L382" s="15">
        <f t="shared" si="84"/>
        <v>23.306631943244955</v>
      </c>
      <c r="M382" s="15">
        <f t="shared" si="85"/>
        <v>0.76465327897785285</v>
      </c>
      <c r="N382" s="15">
        <f t="shared" si="86"/>
        <v>9.1758393477342342</v>
      </c>
      <c r="O382">
        <f t="shared" si="87"/>
        <v>335.38531131596454</v>
      </c>
    </row>
    <row r="383" spans="1:15">
      <c r="A383" s="15">
        <v>0.36899999999999999</v>
      </c>
      <c r="B383" s="6">
        <f t="shared" si="75"/>
        <v>222.65061143021418</v>
      </c>
      <c r="C383" s="8">
        <f t="shared" si="78"/>
        <v>-1.1813487953471484</v>
      </c>
      <c r="D383" s="6">
        <f t="shared" si="76"/>
        <v>102.4481885943905</v>
      </c>
      <c r="E383" s="12">
        <f t="shared" si="77"/>
        <v>0.23188987330664282</v>
      </c>
      <c r="F383" s="8">
        <f t="shared" si="79"/>
        <v>0.57011327177484561</v>
      </c>
      <c r="G383" s="6">
        <f t="shared" si="80"/>
        <v>1.7399716052846859</v>
      </c>
      <c r="H383" s="6">
        <f t="shared" si="81"/>
        <v>196.24208969798957</v>
      </c>
      <c r="I383" s="6">
        <f t="shared" si="82"/>
        <v>219.84583089494282</v>
      </c>
      <c r="K383" s="15">
        <f t="shared" si="83"/>
        <v>0.23188987330664282</v>
      </c>
      <c r="L383" s="15">
        <f t="shared" si="84"/>
        <v>23.188987330664283</v>
      </c>
      <c r="M383" s="15">
        <f t="shared" si="85"/>
        <v>0.76079354759397255</v>
      </c>
      <c r="N383" s="15">
        <f t="shared" si="86"/>
        <v>9.1295225711276711</v>
      </c>
      <c r="O383">
        <f t="shared" si="87"/>
        <v>336.11611506802012</v>
      </c>
    </row>
    <row r="384" spans="1:15">
      <c r="A384" s="15">
        <v>0.37</v>
      </c>
      <c r="B384" s="6">
        <f t="shared" si="75"/>
        <v>222.45436934051619</v>
      </c>
      <c r="C384" s="8">
        <f t="shared" si="78"/>
        <v>-1.1911540564101422</v>
      </c>
      <c r="D384" s="6">
        <f t="shared" si="76"/>
        <v>102.67074108477587</v>
      </c>
      <c r="E384" s="12">
        <f t="shared" si="77"/>
        <v>0.23070362188076418</v>
      </c>
      <c r="F384" s="8">
        <f t="shared" si="79"/>
        <v>0.5697050882282737</v>
      </c>
      <c r="G384" s="6">
        <f t="shared" si="80"/>
        <v>1.7356621977372579</v>
      </c>
      <c r="H384" s="6">
        <f t="shared" si="81"/>
        <v>195.75605467310814</v>
      </c>
      <c r="I384" s="6">
        <f t="shared" si="82"/>
        <v>219.45857578318879</v>
      </c>
      <c r="K384" s="15">
        <f t="shared" si="83"/>
        <v>0.23070362188076418</v>
      </c>
      <c r="L384" s="15">
        <f t="shared" si="84"/>
        <v>23.07036218807642</v>
      </c>
      <c r="M384" s="15">
        <f t="shared" si="85"/>
        <v>0.75690164659043369</v>
      </c>
      <c r="N384" s="15">
        <f t="shared" si="86"/>
        <v>9.0828197590852042</v>
      </c>
      <c r="O384">
        <f t="shared" si="87"/>
        <v>336.84627418057607</v>
      </c>
    </row>
    <row r="385" spans="1:15">
      <c r="A385" s="15">
        <v>0.371</v>
      </c>
      <c r="B385" s="6">
        <f t="shared" si="75"/>
        <v>222.2586132858431</v>
      </c>
      <c r="C385" s="8">
        <f t="shared" si="78"/>
        <v>-1.2009592388083659</v>
      </c>
      <c r="D385" s="6">
        <f t="shared" si="76"/>
        <v>102.89309757608905</v>
      </c>
      <c r="E385" s="12">
        <f t="shared" si="77"/>
        <v>0.22950756523315494</v>
      </c>
      <c r="F385" s="8">
        <f t="shared" si="79"/>
        <v>0.56929791563455368</v>
      </c>
      <c r="G385" s="6">
        <f t="shared" si="80"/>
        <v>1.7313705266447725</v>
      </c>
      <c r="H385" s="6">
        <f t="shared" si="81"/>
        <v>195.27202004810169</v>
      </c>
      <c r="I385" s="6">
        <f t="shared" si="82"/>
        <v>219.0726211944461</v>
      </c>
      <c r="K385" s="15">
        <f t="shared" si="83"/>
        <v>0.22950756523315494</v>
      </c>
      <c r="L385" s="15">
        <f t="shared" si="84"/>
        <v>22.950756523315494</v>
      </c>
      <c r="M385" s="15">
        <f t="shared" si="85"/>
        <v>0.75297757622426165</v>
      </c>
      <c r="N385" s="15">
        <f t="shared" si="86"/>
        <v>9.0357309146911398</v>
      </c>
      <c r="O385">
        <f t="shared" si="87"/>
        <v>337.57579025153598</v>
      </c>
    </row>
    <row r="386" spans="1:15">
      <c r="A386" s="15">
        <v>0.372</v>
      </c>
      <c r="B386" s="6">
        <f t="shared" si="75"/>
        <v>222.063341265795</v>
      </c>
      <c r="C386" s="8">
        <f t="shared" si="78"/>
        <v>-1.2107643418949123</v>
      </c>
      <c r="D386" s="6">
        <f t="shared" si="76"/>
        <v>103.11525855336487</v>
      </c>
      <c r="E386" s="12">
        <f t="shared" si="77"/>
        <v>0.22830170344280329</v>
      </c>
      <c r="F386" s="8">
        <f t="shared" si="79"/>
        <v>0.56889174983285362</v>
      </c>
      <c r="G386" s="6">
        <f t="shared" si="80"/>
        <v>1.7270964899707177</v>
      </c>
      <c r="H386" s="6">
        <f t="shared" si="81"/>
        <v>194.78997431481795</v>
      </c>
      <c r="I386" s="6">
        <f t="shared" si="82"/>
        <v>218.68796065723359</v>
      </c>
      <c r="K386" s="15">
        <f t="shared" si="83"/>
        <v>0.22830170344280329</v>
      </c>
      <c r="L386" s="15">
        <f t="shared" si="84"/>
        <v>22.830170344280329</v>
      </c>
      <c r="M386" s="15">
        <f t="shared" si="85"/>
        <v>0.74902133675460403</v>
      </c>
      <c r="N386" s="15">
        <f t="shared" si="86"/>
        <v>8.9882560410552479</v>
      </c>
      <c r="O386">
        <f t="shared" si="87"/>
        <v>338.30466487222157</v>
      </c>
    </row>
    <row r="387" spans="1:15">
      <c r="A387" s="15">
        <v>0.373</v>
      </c>
      <c r="B387" s="6">
        <f t="shared" si="75"/>
        <v>221.86855129148017</v>
      </c>
      <c r="C387" s="8">
        <f t="shared" si="78"/>
        <v>-1.2205693650228902</v>
      </c>
      <c r="D387" s="6">
        <f t="shared" si="76"/>
        <v>103.33722449964351</v>
      </c>
      <c r="E387" s="12">
        <f t="shared" si="77"/>
        <v>0.2270860365893444</v>
      </c>
      <c r="F387" s="8">
        <f t="shared" si="79"/>
        <v>0.56848658668627883</v>
      </c>
      <c r="G387" s="6">
        <f t="shared" si="80"/>
        <v>1.7228399864322019</v>
      </c>
      <c r="H387" s="6">
        <f t="shared" si="81"/>
        <v>194.30990605010132</v>
      </c>
      <c r="I387" s="6">
        <f t="shared" si="82"/>
        <v>218.30458774282519</v>
      </c>
      <c r="K387" s="15">
        <f t="shared" si="83"/>
        <v>0.2270860365893444</v>
      </c>
      <c r="L387" s="15">
        <f t="shared" si="84"/>
        <v>22.70860365893444</v>
      </c>
      <c r="M387" s="15">
        <f t="shared" si="85"/>
        <v>0.74503292844273095</v>
      </c>
      <c r="N387" s="15">
        <f t="shared" si="86"/>
        <v>8.9403951413127718</v>
      </c>
      <c r="O387">
        <f t="shared" si="87"/>
        <v>339.03289962741042</v>
      </c>
    </row>
    <row r="388" spans="1:15">
      <c r="A388" s="15">
        <v>0.374</v>
      </c>
      <c r="B388" s="6">
        <f t="shared" si="75"/>
        <v>221.67424138543007</v>
      </c>
      <c r="C388" s="8">
        <f t="shared" si="78"/>
        <v>-1.2303743075454487</v>
      </c>
      <c r="D388" s="6">
        <f t="shared" si="76"/>
        <v>103.55899589598197</v>
      </c>
      <c r="E388" s="12">
        <f t="shared" si="77"/>
        <v>0.22586056475306024</v>
      </c>
      <c r="F388" s="8">
        <f t="shared" si="79"/>
        <v>0.56808242208169457</v>
      </c>
      <c r="G388" s="6">
        <f t="shared" si="80"/>
        <v>1.7186009154931594</v>
      </c>
      <c r="H388" s="6">
        <f t="shared" si="81"/>
        <v>193.83180391502677</v>
      </c>
      <c r="I388" s="6">
        <f t="shared" si="82"/>
        <v>217.92249606489787</v>
      </c>
      <c r="K388" s="15">
        <f t="shared" si="83"/>
        <v>0.22586056475306024</v>
      </c>
      <c r="L388" s="15">
        <f t="shared" si="84"/>
        <v>22.586056475306023</v>
      </c>
      <c r="M388" s="15">
        <f t="shared" si="85"/>
        <v>0.74101235155203493</v>
      </c>
      <c r="N388" s="15">
        <f t="shared" si="86"/>
        <v>8.8921482186244187</v>
      </c>
      <c r="O388">
        <f t="shared" si="87"/>
        <v>339.76049609537347</v>
      </c>
    </row>
    <row r="389" spans="1:15">
      <c r="A389" s="15">
        <v>0.375</v>
      </c>
      <c r="B389" s="6">
        <f t="shared" si="75"/>
        <v>221.48040958151503</v>
      </c>
      <c r="C389" s="8">
        <f t="shared" si="78"/>
        <v>-1.2401791688157491</v>
      </c>
      <c r="D389" s="6">
        <f t="shared" si="76"/>
        <v>103.78057322146543</v>
      </c>
      <c r="E389" s="12">
        <f t="shared" si="77"/>
        <v>0.22462528801487963</v>
      </c>
      <c r="F389" s="8">
        <f t="shared" si="79"/>
        <v>0.56767925192955138</v>
      </c>
      <c r="G389" s="6">
        <f t="shared" si="80"/>
        <v>1.7143791773576287</v>
      </c>
      <c r="H389" s="6">
        <f t="shared" si="81"/>
        <v>193.35565665414163</v>
      </c>
      <c r="I389" s="6">
        <f t="shared" si="82"/>
        <v>217.54167927918292</v>
      </c>
      <c r="K389" s="15">
        <f t="shared" si="83"/>
        <v>0.22462528801487963</v>
      </c>
      <c r="L389" s="15">
        <f t="shared" si="84"/>
        <v>22.462528801487963</v>
      </c>
      <c r="M389" s="15">
        <f t="shared" si="85"/>
        <v>0.73695960634803026</v>
      </c>
      <c r="N389" s="15">
        <f t="shared" si="86"/>
        <v>8.8435152761763636</v>
      </c>
      <c r="O389">
        <f t="shared" si="87"/>
        <v>340.48745584791266</v>
      </c>
    </row>
    <row r="390" spans="1:15">
      <c r="A390" s="15">
        <v>0.376</v>
      </c>
      <c r="B390" s="6">
        <f t="shared" si="75"/>
        <v>221.28705392486088</v>
      </c>
      <c r="C390" s="8">
        <f t="shared" si="78"/>
        <v>-1.2499839481869655</v>
      </c>
      <c r="D390" s="6">
        <f t="shared" si="76"/>
        <v>104.00195695321862</v>
      </c>
      <c r="E390" s="12">
        <f t="shared" si="77"/>
        <v>0.22338020645637827</v>
      </c>
      <c r="F390" s="8">
        <f t="shared" si="79"/>
        <v>0.5672770721637107</v>
      </c>
      <c r="G390" s="6">
        <f t="shared" si="80"/>
        <v>1.7101746729631027</v>
      </c>
      <c r="H390" s="6">
        <f t="shared" si="81"/>
        <v>192.88145309471562</v>
      </c>
      <c r="I390" s="6">
        <f t="shared" si="82"/>
        <v>217.16213108312101</v>
      </c>
      <c r="K390" s="15">
        <f t="shared" si="83"/>
        <v>0.22338020645637827</v>
      </c>
      <c r="L390" s="15">
        <f t="shared" si="84"/>
        <v>22.338020645637826</v>
      </c>
      <c r="M390" s="15">
        <f t="shared" si="85"/>
        <v>0.73287469309835396</v>
      </c>
      <c r="N390" s="15">
        <f t="shared" si="86"/>
        <v>8.794496317180247</v>
      </c>
      <c r="O390">
        <f t="shared" si="87"/>
        <v>341.21378045039779</v>
      </c>
    </row>
    <row r="391" spans="1:15">
      <c r="A391" s="15">
        <v>0.377</v>
      </c>
      <c r="B391" s="6">
        <f t="shared" si="75"/>
        <v>221.09417247176617</v>
      </c>
      <c r="C391" s="8">
        <f t="shared" si="78"/>
        <v>-1.2597886450123075</v>
      </c>
      <c r="D391" s="6">
        <f t="shared" si="76"/>
        <v>104.22314756641694</v>
      </c>
      <c r="E391" s="12">
        <f t="shared" si="77"/>
        <v>0.22212532015977862</v>
      </c>
      <c r="F391" s="8">
        <f t="shared" si="79"/>
        <v>0.56687587874127365</v>
      </c>
      <c r="G391" s="6">
        <f t="shared" si="80"/>
        <v>1.7059873039739533</v>
      </c>
      <c r="H391" s="6">
        <f t="shared" si="81"/>
        <v>192.4091821459993</v>
      </c>
      <c r="I391" s="6">
        <f t="shared" si="82"/>
        <v>216.78384521552087</v>
      </c>
      <c r="K391" s="15">
        <f t="shared" si="83"/>
        <v>0.22212532015977862</v>
      </c>
      <c r="L391" s="15">
        <f t="shared" si="84"/>
        <v>22.212532015977864</v>
      </c>
      <c r="M391" s="15">
        <f t="shared" si="85"/>
        <v>0.72875761207276446</v>
      </c>
      <c r="N391" s="15">
        <f t="shared" si="86"/>
        <v>8.745091344873174</v>
      </c>
      <c r="O391">
        <f t="shared" si="87"/>
        <v>341.93947146180335</v>
      </c>
    </row>
    <row r="392" spans="1:15">
      <c r="A392" s="15">
        <v>0.378</v>
      </c>
      <c r="B392" s="6">
        <f t="shared" si="75"/>
        <v>220.90176328962016</v>
      </c>
      <c r="C392" s="8">
        <f t="shared" si="78"/>
        <v>-1.2695932586449972</v>
      </c>
      <c r="D392" s="6">
        <f t="shared" si="76"/>
        <v>104.44414553429763</v>
      </c>
      <c r="E392" s="12">
        <f t="shared" si="77"/>
        <v>0.22086062920794997</v>
      </c>
      <c r="F392" s="8">
        <f t="shared" si="79"/>
        <v>0.56647566764240997</v>
      </c>
      <c r="G392" s="6">
        <f t="shared" si="80"/>
        <v>1.7018169727749173</v>
      </c>
      <c r="H392" s="6">
        <f t="shared" si="81"/>
        <v>191.93883279848933</v>
      </c>
      <c r="I392" s="6">
        <f t="shared" si="82"/>
        <v>216.40681545622007</v>
      </c>
      <c r="K392" s="15">
        <f t="shared" si="83"/>
        <v>0.22086062920794997</v>
      </c>
      <c r="L392" s="15">
        <f t="shared" si="84"/>
        <v>22.086062920794998</v>
      </c>
      <c r="M392" s="15">
        <f t="shared" si="85"/>
        <v>0.72460836354314295</v>
      </c>
      <c r="N392" s="15">
        <f t="shared" si="86"/>
        <v>8.695300362517715</v>
      </c>
      <c r="O392">
        <f t="shared" si="87"/>
        <v>342.66453043474502</v>
      </c>
    </row>
    <row r="393" spans="1:15">
      <c r="A393" s="15">
        <v>0.379</v>
      </c>
      <c r="B393" s="6">
        <f t="shared" si="75"/>
        <v>220.70982445682168</v>
      </c>
      <c r="C393" s="8">
        <f t="shared" si="78"/>
        <v>-1.279397788438273</v>
      </c>
      <c r="D393" s="6">
        <f t="shared" si="76"/>
        <v>104.66495132817086</v>
      </c>
      <c r="E393" s="12">
        <f t="shared" si="77"/>
        <v>0.21958613368440832</v>
      </c>
      <c r="F393" s="8">
        <f t="shared" si="79"/>
        <v>0.5660764348701891</v>
      </c>
      <c r="G393" s="6">
        <f t="shared" si="80"/>
        <v>1.6976635824646595</v>
      </c>
      <c r="H393" s="6">
        <f t="shared" si="81"/>
        <v>191.47039412320242</v>
      </c>
      <c r="I393" s="6">
        <f t="shared" si="82"/>
        <v>216.03103562575109</v>
      </c>
      <c r="K393" s="15">
        <f t="shared" si="83"/>
        <v>0.21958613368440832</v>
      </c>
      <c r="L393" s="15">
        <f t="shared" si="84"/>
        <v>21.958613368440833</v>
      </c>
      <c r="M393" s="15">
        <f t="shared" si="85"/>
        <v>0.72042694778349192</v>
      </c>
      <c r="N393" s="15">
        <f t="shared" si="86"/>
        <v>8.6451233734019031</v>
      </c>
      <c r="O393">
        <f t="shared" si="87"/>
        <v>343.38895891551607</v>
      </c>
    </row>
    <row r="394" spans="1:15">
      <c r="A394" s="15">
        <v>0.38</v>
      </c>
      <c r="B394" s="6">
        <f t="shared" si="75"/>
        <v>220.51835406269848</v>
      </c>
      <c r="C394" s="8">
        <f t="shared" si="78"/>
        <v>-1.2892022337454216</v>
      </c>
      <c r="D394" s="6">
        <f t="shared" si="76"/>
        <v>104.88556541743061</v>
      </c>
      <c r="E394" s="12">
        <f t="shared" si="77"/>
        <v>0.21830183367331649</v>
      </c>
      <c r="F394" s="8">
        <f t="shared" si="79"/>
        <v>0.56567817645041285</v>
      </c>
      <c r="G394" s="6">
        <f t="shared" si="80"/>
        <v>1.6935270368493989</v>
      </c>
      <c r="H394" s="6">
        <f t="shared" si="81"/>
        <v>191.00385527095662</v>
      </c>
      <c r="I394" s="6">
        <f t="shared" si="82"/>
        <v>215.65649958500853</v>
      </c>
      <c r="K394" s="15">
        <f t="shared" si="83"/>
        <v>0.21830183367331649</v>
      </c>
      <c r="L394" s="15">
        <f t="shared" si="84"/>
        <v>21.830183367331649</v>
      </c>
      <c r="M394" s="15">
        <f t="shared" si="85"/>
        <v>0.71621336506993594</v>
      </c>
      <c r="N394" s="15">
        <f t="shared" si="86"/>
        <v>8.5945603808392317</v>
      </c>
      <c r="O394">
        <f t="shared" si="87"/>
        <v>344.11275844412307</v>
      </c>
    </row>
    <row r="395" spans="1:15">
      <c r="A395" s="15">
        <v>0.38100000000000001</v>
      </c>
      <c r="B395" s="6">
        <f t="shared" si="75"/>
        <v>220.32735020742751</v>
      </c>
      <c r="C395" s="8">
        <f t="shared" si="78"/>
        <v>-1.2990065939197268</v>
      </c>
      <c r="D395" s="6">
        <f t="shared" si="76"/>
        <v>105.10598826956567</v>
      </c>
      <c r="E395" s="12">
        <f t="shared" si="77"/>
        <v>0.21700772925948392</v>
      </c>
      <c r="F395" s="8">
        <f t="shared" si="79"/>
        <v>0.5652808884314493</v>
      </c>
      <c r="G395" s="6">
        <f t="shared" si="80"/>
        <v>1.6894072404366027</v>
      </c>
      <c r="H395" s="6">
        <f t="shared" si="81"/>
        <v>190.53920547165998</v>
      </c>
      <c r="I395" s="6">
        <f t="shared" si="82"/>
        <v>215.28320123492125</v>
      </c>
      <c r="K395" s="15">
        <f t="shared" si="83"/>
        <v>0.21700772925948392</v>
      </c>
      <c r="L395" s="15">
        <f t="shared" si="84"/>
        <v>21.700772925948392</v>
      </c>
      <c r="M395" s="15">
        <f t="shared" si="85"/>
        <v>0.71196761568072153</v>
      </c>
      <c r="N395" s="15">
        <f t="shared" si="86"/>
        <v>8.5436113881686584</v>
      </c>
      <c r="O395">
        <f t="shared" si="87"/>
        <v>344.83593055432186</v>
      </c>
    </row>
    <row r="396" spans="1:15">
      <c r="A396" s="15">
        <v>0.38200000000000001</v>
      </c>
      <c r="B396" s="6">
        <f t="shared" si="75"/>
        <v>220.13681100195586</v>
      </c>
      <c r="C396" s="8">
        <f t="shared" si="78"/>
        <v>-1.3088108683144963</v>
      </c>
      <c r="D396" s="6">
        <f t="shared" si="76"/>
        <v>105.32622035017036</v>
      </c>
      <c r="E396" s="12">
        <f t="shared" si="77"/>
        <v>0.21570382052836681</v>
      </c>
      <c r="F396" s="8">
        <f t="shared" si="79"/>
        <v>0.5648845668840683</v>
      </c>
      <c r="G396" s="6">
        <f t="shared" si="80"/>
        <v>1.6853040984287495</v>
      </c>
      <c r="H396" s="6">
        <f t="shared" si="81"/>
        <v>190.07643403360714</v>
      </c>
      <c r="I396" s="6">
        <f t="shared" si="82"/>
        <v>214.91113451612702</v>
      </c>
      <c r="K396" s="15">
        <f t="shared" si="83"/>
        <v>0.21570382052836681</v>
      </c>
      <c r="L396" s="15">
        <f t="shared" si="84"/>
        <v>21.570382052836681</v>
      </c>
      <c r="M396" s="15">
        <f t="shared" si="85"/>
        <v>0.70768969989621666</v>
      </c>
      <c r="N396" s="15">
        <f t="shared" si="86"/>
        <v>8.4922763987545995</v>
      </c>
      <c r="O396">
        <f t="shared" si="87"/>
        <v>345.5584767736529</v>
      </c>
    </row>
    <row r="397" spans="1:15">
      <c r="A397" s="15">
        <v>0.38300000000000001</v>
      </c>
      <c r="B397" s="6">
        <f t="shared" si="75"/>
        <v>219.94673456792225</v>
      </c>
      <c r="C397" s="8">
        <f t="shared" si="78"/>
        <v>-1.3186150562830707</v>
      </c>
      <c r="D397" s="6">
        <f t="shared" si="76"/>
        <v>105.5462621229553</v>
      </c>
      <c r="E397" s="12">
        <f t="shared" si="77"/>
        <v>0.21439010756606802</v>
      </c>
      <c r="F397" s="8">
        <f t="shared" si="79"/>
        <v>0.56448920790127832</v>
      </c>
      <c r="G397" s="6">
        <f t="shared" si="80"/>
        <v>1.6812175167171513</v>
      </c>
      <c r="H397" s="6">
        <f t="shared" si="81"/>
        <v>189.61553034278259</v>
      </c>
      <c r="I397" s="6">
        <f t="shared" si="82"/>
        <v>214.54029340864992</v>
      </c>
      <c r="K397" s="15">
        <f t="shared" si="83"/>
        <v>0.21439010756606802</v>
      </c>
      <c r="L397" s="15">
        <f t="shared" si="84"/>
        <v>21.439010756606802</v>
      </c>
      <c r="M397" s="15">
        <f t="shared" si="85"/>
        <v>0.7033796179989108</v>
      </c>
      <c r="N397" s="15">
        <f t="shared" si="86"/>
        <v>8.44055541598693</v>
      </c>
      <c r="O397">
        <f t="shared" si="87"/>
        <v>346.28039862347669</v>
      </c>
    </row>
    <row r="398" spans="1:15">
      <c r="A398" s="15">
        <v>0.38400000000000001</v>
      </c>
      <c r="B398" s="6">
        <f t="shared" si="75"/>
        <v>219.75711903757946</v>
      </c>
      <c r="C398" s="8">
        <f t="shared" si="78"/>
        <v>-1.3284191571788153</v>
      </c>
      <c r="D398" s="6">
        <f t="shared" si="76"/>
        <v>105.76611404975804</v>
      </c>
      <c r="E398" s="12">
        <f t="shared" si="77"/>
        <v>0.21306659045933707</v>
      </c>
      <c r="F398" s="8">
        <f t="shared" si="79"/>
        <v>0.56409480759816533</v>
      </c>
      <c r="G398" s="6">
        <f t="shared" si="80"/>
        <v>1.677147401875851</v>
      </c>
      <c r="H398" s="6">
        <f t="shared" si="81"/>
        <v>189.15648386217242</v>
      </c>
      <c r="I398" s="6">
        <f t="shared" si="82"/>
        <v>214.17067193158198</v>
      </c>
      <c r="K398" s="15">
        <f t="shared" si="83"/>
        <v>0.21306659045933707</v>
      </c>
      <c r="L398" s="15">
        <f t="shared" si="84"/>
        <v>21.306659045933706</v>
      </c>
      <c r="M398" s="15">
        <f t="shared" si="85"/>
        <v>0.69903737027341561</v>
      </c>
      <c r="N398" s="15">
        <f t="shared" si="86"/>
        <v>8.3884484432809874</v>
      </c>
      <c r="O398">
        <f t="shared" si="87"/>
        <v>347.00169761900816</v>
      </c>
    </row>
    <row r="399" spans="1:15">
      <c r="A399" s="15">
        <v>0.38500000000000001</v>
      </c>
      <c r="B399" s="6">
        <f t="shared" ref="B399:B462" si="88">B398-(H398*(A399-A398))</f>
        <v>219.56796255371728</v>
      </c>
      <c r="C399" s="8">
        <f t="shared" si="78"/>
        <v>-1.3382231703550995</v>
      </c>
      <c r="D399" s="6">
        <f t="shared" ref="D399:D462" si="89">(B398+B399)/2*(A399-A398)+D398</f>
        <v>105.9857765905537</v>
      </c>
      <c r="E399" s="12">
        <f t="shared" ref="E399:E462" si="90">(C398+C399)/2*(A399-A398)+E398</f>
        <v>0.2117332692955701</v>
      </c>
      <c r="F399" s="8">
        <f t="shared" si="79"/>
        <v>0.56370136211173205</v>
      </c>
      <c r="G399" s="6">
        <f t="shared" si="80"/>
        <v>1.6730936611555716</v>
      </c>
      <c r="H399" s="6">
        <f t="shared" si="81"/>
        <v>188.69928413108178</v>
      </c>
      <c r="I399" s="6">
        <f t="shared" si="82"/>
        <v>213.80226414276663</v>
      </c>
      <c r="K399" s="15">
        <f t="shared" si="83"/>
        <v>0.2117332692955701</v>
      </c>
      <c r="L399" s="15">
        <f t="shared" si="84"/>
        <v>21.17332692955701</v>
      </c>
      <c r="M399" s="15">
        <f t="shared" si="85"/>
        <v>0.69466295700646352</v>
      </c>
      <c r="N399" s="15">
        <f t="shared" si="86"/>
        <v>8.3359554840775623</v>
      </c>
      <c r="O399">
        <f t="shared" si="87"/>
        <v>347.7223752693522</v>
      </c>
    </row>
    <row r="400" spans="1:15">
      <c r="A400" s="15">
        <v>0.38600000000000001</v>
      </c>
      <c r="B400" s="6">
        <f t="shared" si="88"/>
        <v>219.3792632695862</v>
      </c>
      <c r="C400" s="8">
        <f t="shared" ref="C400:C463" si="91">IF(C399&gt;0,$L$9*(($L$8-$L$9*TAN(A400*$G$9/$L$9))/(($L$9+$L$8*TAN(A400*$G$9/$L$9)))),-SQRT(2*$L$5*$G$9/$G$10/(3.14159/4*($G$5*0.0254)^2)/0.485)*TANH(((A400-$O$7)*SQRT($G$9*$G$10*0.485*(3.14159/4*($G$5*0.0254)^2)/2/$L$5))))</f>
        <v>-1.3480270951653401</v>
      </c>
      <c r="D400" s="6">
        <f t="shared" si="89"/>
        <v>106.20525020346535</v>
      </c>
      <c r="E400" s="12">
        <f t="shared" si="90"/>
        <v>0.21039014416280988</v>
      </c>
      <c r="F400" s="8">
        <f t="shared" si="79"/>
        <v>0.56330886760073939</v>
      </c>
      <c r="G400" s="6">
        <f t="shared" si="80"/>
        <v>1.6690562024777373</v>
      </c>
      <c r="H400" s="6">
        <f t="shared" si="81"/>
        <v>188.24392076446074</v>
      </c>
      <c r="I400" s="6">
        <f t="shared" si="82"/>
        <v>213.43506413848615</v>
      </c>
      <c r="K400" s="15">
        <f t="shared" si="83"/>
        <v>0.21039014416280988</v>
      </c>
      <c r="L400" s="15">
        <f t="shared" si="84"/>
        <v>21.039014416280988</v>
      </c>
      <c r="M400" s="15">
        <f t="shared" si="85"/>
        <v>0.69025637848690902</v>
      </c>
      <c r="N400" s="15">
        <f t="shared" si="86"/>
        <v>8.2830765418429078</v>
      </c>
      <c r="O400">
        <f t="shared" si="87"/>
        <v>348.44243307753726</v>
      </c>
    </row>
    <row r="401" spans="1:15">
      <c r="A401" s="15">
        <v>0.38700000000000001</v>
      </c>
      <c r="B401" s="6">
        <f t="shared" si="88"/>
        <v>219.19101934882175</v>
      </c>
      <c r="C401" s="8">
        <f t="shared" si="91"/>
        <v>-1.3578309309629648</v>
      </c>
      <c r="D401" s="6">
        <f t="shared" si="89"/>
        <v>106.42453534477455</v>
      </c>
      <c r="E401" s="12">
        <f t="shared" si="90"/>
        <v>0.20903721514974571</v>
      </c>
      <c r="F401" s="8">
        <f t="shared" si="79"/>
        <v>0.5629173202455493</v>
      </c>
      <c r="G401" s="6">
        <f t="shared" si="80"/>
        <v>1.6650349344285542</v>
      </c>
      <c r="H401" s="6">
        <f t="shared" si="81"/>
        <v>187.79038345223643</v>
      </c>
      <c r="I401" s="6">
        <f t="shared" si="82"/>
        <v>213.069066053152</v>
      </c>
      <c r="K401" s="15">
        <f t="shared" si="83"/>
        <v>0.20903721514974571</v>
      </c>
      <c r="L401" s="15">
        <f t="shared" si="84"/>
        <v>20.903721514974571</v>
      </c>
      <c r="M401" s="15">
        <f t="shared" si="85"/>
        <v>0.68581763500572734</v>
      </c>
      <c r="N401" s="15">
        <f t="shared" si="86"/>
        <v>8.2298116200687286</v>
      </c>
      <c r="O401">
        <f t="shared" si="87"/>
        <v>349.16187254055012</v>
      </c>
    </row>
    <row r="402" spans="1:15">
      <c r="A402" s="15">
        <v>0.38800000000000001</v>
      </c>
      <c r="B402" s="6">
        <f t="shared" si="88"/>
        <v>219.00322896536952</v>
      </c>
      <c r="C402" s="8">
        <f t="shared" si="91"/>
        <v>-1.3676346771014205</v>
      </c>
      <c r="D402" s="6">
        <f t="shared" si="89"/>
        <v>106.64363246893166</v>
      </c>
      <c r="E402" s="12">
        <f t="shared" si="90"/>
        <v>0.20767448234571351</v>
      </c>
      <c r="F402" s="8">
        <f t="shared" si="79"/>
        <v>0.56252671624796868</v>
      </c>
      <c r="G402" s="6">
        <f t="shared" si="80"/>
        <v>1.6610297662531515</v>
      </c>
      <c r="H402" s="6">
        <f t="shared" si="81"/>
        <v>187.33866195865244</v>
      </c>
      <c r="I402" s="6">
        <f t="shared" si="82"/>
        <v>212.7042640589973</v>
      </c>
      <c r="K402" s="15">
        <f t="shared" si="83"/>
        <v>0.20767448234571351</v>
      </c>
      <c r="L402" s="15">
        <f t="shared" si="84"/>
        <v>20.767448234571351</v>
      </c>
      <c r="M402" s="15">
        <f t="shared" si="85"/>
        <v>0.68134672685601538</v>
      </c>
      <c r="N402" s="15">
        <f t="shared" si="86"/>
        <v>8.1761607222721846</v>
      </c>
      <c r="O402">
        <f t="shared" si="87"/>
        <v>349.88069514936973</v>
      </c>
    </row>
    <row r="403" spans="1:15">
      <c r="A403" s="15">
        <v>0.38900000000000001</v>
      </c>
      <c r="B403" s="6">
        <f t="shared" si="88"/>
        <v>218.81589030341087</v>
      </c>
      <c r="C403" s="8">
        <f t="shared" si="91"/>
        <v>-1.3774383329341928</v>
      </c>
      <c r="D403" s="6">
        <f t="shared" si="89"/>
        <v>106.86254202856604</v>
      </c>
      <c r="E403" s="12">
        <f t="shared" si="90"/>
        <v>0.20630194584069569</v>
      </c>
      <c r="F403" s="8">
        <f t="shared" si="79"/>
        <v>0.56213705183109464</v>
      </c>
      <c r="G403" s="6">
        <f t="shared" si="80"/>
        <v>1.657040607849785</v>
      </c>
      <c r="H403" s="6">
        <f t="shared" si="81"/>
        <v>186.88874612161507</v>
      </c>
      <c r="I403" s="6">
        <f t="shared" si="82"/>
        <v>212.34065236577385</v>
      </c>
      <c r="K403" s="15">
        <f t="shared" si="83"/>
        <v>0.20630194584069569</v>
      </c>
      <c r="L403" s="15">
        <f t="shared" si="84"/>
        <v>20.630194584069571</v>
      </c>
      <c r="M403" s="15">
        <f t="shared" si="85"/>
        <v>0.67684365433299121</v>
      </c>
      <c r="N403" s="15">
        <f t="shared" si="86"/>
        <v>8.1221238519958945</v>
      </c>
      <c r="O403">
        <f t="shared" si="87"/>
        <v>350.59890238900061</v>
      </c>
    </row>
    <row r="404" spans="1:15">
      <c r="A404" s="15">
        <v>0.39</v>
      </c>
      <c r="B404" s="6">
        <f t="shared" si="88"/>
        <v>218.62900155728926</v>
      </c>
      <c r="C404" s="8">
        <f t="shared" si="91"/>
        <v>-1.3872418978147645</v>
      </c>
      <c r="D404" s="6">
        <f t="shared" si="89"/>
        <v>107.08126447449639</v>
      </c>
      <c r="E404" s="12">
        <f t="shared" si="90"/>
        <v>0.20491960572532122</v>
      </c>
      <c r="F404" s="8">
        <f t="shared" si="79"/>
        <v>0.56174832323916168</v>
      </c>
      <c r="G404" s="6">
        <f t="shared" si="80"/>
        <v>1.6530673697641014</v>
      </c>
      <c r="H404" s="6">
        <f t="shared" si="81"/>
        <v>186.44062585204628</v>
      </c>
      <c r="I404" s="6">
        <f t="shared" si="82"/>
        <v>211.97822522045035</v>
      </c>
      <c r="K404" s="15">
        <f t="shared" si="83"/>
        <v>0.20491960572532122</v>
      </c>
      <c r="L404" s="15">
        <f t="shared" si="84"/>
        <v>20.491960572532122</v>
      </c>
      <c r="M404" s="15">
        <f t="shared" si="85"/>
        <v>0.67230841773399341</v>
      </c>
      <c r="N404" s="15">
        <f t="shared" si="86"/>
        <v>8.0677010128079214</v>
      </c>
      <c r="O404">
        <f t="shared" si="87"/>
        <v>351.31649573850672</v>
      </c>
    </row>
    <row r="405" spans="1:15">
      <c r="A405" s="15">
        <v>0.39100000000000001</v>
      </c>
      <c r="B405" s="6">
        <f t="shared" si="88"/>
        <v>218.44256093143721</v>
      </c>
      <c r="C405" s="8">
        <f t="shared" si="91"/>
        <v>-1.3970453710966788</v>
      </c>
      <c r="D405" s="6">
        <f t="shared" si="89"/>
        <v>107.29980025574076</v>
      </c>
      <c r="E405" s="12">
        <f t="shared" si="90"/>
        <v>0.2035274620908655</v>
      </c>
      <c r="F405" s="8">
        <f t="shared" si="79"/>
        <v>0.56136052673738945</v>
      </c>
      <c r="G405" s="6">
        <f t="shared" si="80"/>
        <v>1.6491099631834603</v>
      </c>
      <c r="H405" s="6">
        <f t="shared" si="81"/>
        <v>185.99429113324348</v>
      </c>
      <c r="I405" s="6">
        <f t="shared" si="82"/>
        <v>211.61697690691472</v>
      </c>
      <c r="K405" s="15">
        <f t="shared" si="83"/>
        <v>0.2035274620908655</v>
      </c>
      <c r="L405" s="15">
        <f t="shared" si="84"/>
        <v>20.352746209086551</v>
      </c>
      <c r="M405" s="15">
        <f t="shared" si="85"/>
        <v>0.66774101735848257</v>
      </c>
      <c r="N405" s="15">
        <f t="shared" si="86"/>
        <v>8.0128922083017908</v>
      </c>
      <c r="O405">
        <f t="shared" si="87"/>
        <v>352.03347667104453</v>
      </c>
    </row>
    <row r="406" spans="1:15">
      <c r="A406" s="15">
        <v>0.39200000000000002</v>
      </c>
      <c r="B406" s="6">
        <f t="shared" si="88"/>
        <v>218.25656664030396</v>
      </c>
      <c r="C406" s="8">
        <f t="shared" si="91"/>
        <v>-1.4068487521334725</v>
      </c>
      <c r="D406" s="6">
        <f t="shared" si="89"/>
        <v>107.51814981952663</v>
      </c>
      <c r="E406" s="12">
        <f t="shared" si="90"/>
        <v>0.20212551502925041</v>
      </c>
      <c r="F406" s="8">
        <f t="shared" si="79"/>
        <v>0.56097365861183235</v>
      </c>
      <c r="G406" s="6">
        <f t="shared" si="80"/>
        <v>1.6451682999313155</v>
      </c>
      <c r="H406" s="6">
        <f t="shared" si="81"/>
        <v>185.54973202024573</v>
      </c>
      <c r="I406" s="6">
        <f t="shared" si="82"/>
        <v>211.25690174567887</v>
      </c>
      <c r="K406" s="15">
        <f t="shared" si="83"/>
        <v>0.20212551502925041</v>
      </c>
      <c r="L406" s="15">
        <f t="shared" si="84"/>
        <v>20.212551502925042</v>
      </c>
      <c r="M406" s="15">
        <f t="shared" si="85"/>
        <v>0.66314145350803944</v>
      </c>
      <c r="N406" s="15">
        <f t="shared" si="86"/>
        <v>7.9576974420964728</v>
      </c>
      <c r="O406">
        <f t="shared" si="87"/>
        <v>352.74984665389576</v>
      </c>
    </row>
    <row r="407" spans="1:15">
      <c r="A407" s="15">
        <v>0.39300000000000002</v>
      </c>
      <c r="B407" s="6">
        <f t="shared" si="88"/>
        <v>218.07101690828372</v>
      </c>
      <c r="C407" s="8">
        <f t="shared" si="91"/>
        <v>-1.4166520402787213</v>
      </c>
      <c r="D407" s="6">
        <f t="shared" si="89"/>
        <v>107.73631361130091</v>
      </c>
      <c r="E407" s="12">
        <f t="shared" si="90"/>
        <v>0.20071376463304433</v>
      </c>
      <c r="F407" s="8">
        <f t="shared" ref="F407:F470" si="92">0.107+(2.08*10^-3)*(B407)</f>
        <v>0.56058771516923023</v>
      </c>
      <c r="G407" s="6">
        <f t="shared" ref="G407:G470" si="93">F407*(1/2)*$G$10*(B407)^2*(3.14159/4*($G$5*0.0254)^2)</f>
        <v>1.6412422924616556</v>
      </c>
      <c r="H407" s="6">
        <f t="shared" ref="H407:H470" si="94">G407/((4/3*3.14159*($G$5*0.0254/2)^3)*$G$6)</f>
        <v>185.10693863920665</v>
      </c>
      <c r="I407" s="6">
        <f t="shared" ref="I407:I470" si="95">1/2*($G$6*4/3*3.14259*($G$5*0.0254/2)^3)*(SQRT(B407^2+C407^2))^2</f>
        <v>210.89799409358614</v>
      </c>
      <c r="K407" s="15">
        <f t="shared" ref="K407:K470" si="96">E407</f>
        <v>0.20071376463304433</v>
      </c>
      <c r="L407" s="15">
        <f t="shared" ref="L407:L470" si="97">K407*100</f>
        <v>20.071376463304432</v>
      </c>
      <c r="M407" s="15">
        <f t="shared" ref="M407:M470" si="98">N407/12</f>
        <v>0.65850972648636585</v>
      </c>
      <c r="N407" s="15">
        <f t="shared" ref="N407:N470" si="99">L407/2.54</f>
        <v>7.9021167178363907</v>
      </c>
      <c r="O407">
        <f t="shared" ref="O407:O470" si="100">D407*3.28084</f>
        <v>353.46560714850051</v>
      </c>
    </row>
    <row r="408" spans="1:15">
      <c r="A408" s="15">
        <v>0.39400000000000002</v>
      </c>
      <c r="B408" s="6">
        <f t="shared" si="88"/>
        <v>217.88590996964453</v>
      </c>
      <c r="C408" s="8">
        <f t="shared" si="91"/>
        <v>-1.4264552348860171</v>
      </c>
      <c r="D408" s="6">
        <f t="shared" si="89"/>
        <v>107.95429207473988</v>
      </c>
      <c r="E408" s="12">
        <f t="shared" si="90"/>
        <v>0.19929221099546196</v>
      </c>
      <c r="F408" s="8">
        <f t="shared" si="92"/>
        <v>0.56020269273686074</v>
      </c>
      <c r="G408" s="6">
        <f t="shared" si="93"/>
        <v>1.6373318538535013</v>
      </c>
      <c r="H408" s="6">
        <f t="shared" si="94"/>
        <v>184.66590118677402</v>
      </c>
      <c r="I408" s="6">
        <f t="shared" si="95"/>
        <v>210.54024834352177</v>
      </c>
      <c r="K408" s="15">
        <f t="shared" si="96"/>
        <v>0.19929221099546196</v>
      </c>
      <c r="L408" s="15">
        <f t="shared" si="97"/>
        <v>19.929221099546197</v>
      </c>
      <c r="M408" s="15">
        <f t="shared" si="98"/>
        <v>0.65384583659928464</v>
      </c>
      <c r="N408" s="15">
        <f t="shared" si="99"/>
        <v>7.8461500391914161</v>
      </c>
      <c r="O408">
        <f t="shared" si="100"/>
        <v>354.18075961048959</v>
      </c>
    </row>
    <row r="409" spans="1:15">
      <c r="A409" s="15">
        <v>0.39500000000000002</v>
      </c>
      <c r="B409" s="6">
        <f t="shared" si="88"/>
        <v>217.70124406845775</v>
      </c>
      <c r="C409" s="8">
        <f t="shared" si="91"/>
        <v>-1.4362583353089922</v>
      </c>
      <c r="D409" s="6">
        <f t="shared" si="89"/>
        <v>108.17208565175893</v>
      </c>
      <c r="E409" s="12">
        <f t="shared" si="90"/>
        <v>0.19786085421036445</v>
      </c>
      <c r="F409" s="8">
        <f t="shared" si="92"/>
        <v>0.55981858766239223</v>
      </c>
      <c r="G409" s="6">
        <f t="shared" si="93"/>
        <v>1.6334368978054556</v>
      </c>
      <c r="H409" s="6">
        <f t="shared" si="94"/>
        <v>184.22660992947488</v>
      </c>
      <c r="I409" s="6">
        <f t="shared" si="95"/>
        <v>210.18365892412609</v>
      </c>
      <c r="K409" s="15">
        <f t="shared" si="96"/>
        <v>0.19786085421036445</v>
      </c>
      <c r="L409" s="15">
        <f t="shared" si="97"/>
        <v>19.786085421036447</v>
      </c>
      <c r="M409" s="15">
        <f t="shared" si="98"/>
        <v>0.64914978415473901</v>
      </c>
      <c r="N409" s="15">
        <f t="shared" si="99"/>
        <v>7.7897974098568685</v>
      </c>
      <c r="O409">
        <f t="shared" si="100"/>
        <v>354.8953054897168</v>
      </c>
    </row>
    <row r="410" spans="1:15">
      <c r="A410" s="15">
        <v>0.39600000000000002</v>
      </c>
      <c r="B410" s="6">
        <f t="shared" si="88"/>
        <v>217.51701745852827</v>
      </c>
      <c r="C410" s="8">
        <f t="shared" si="91"/>
        <v>-1.4460613409012799</v>
      </c>
      <c r="D410" s="6">
        <f t="shared" si="89"/>
        <v>108.38969478252243</v>
      </c>
      <c r="E410" s="12">
        <f t="shared" si="90"/>
        <v>0.19641969437225931</v>
      </c>
      <c r="F410" s="8">
        <f t="shared" si="92"/>
        <v>0.55943539631373884</v>
      </c>
      <c r="G410" s="6">
        <f t="shared" si="93"/>
        <v>1.6295573386303186</v>
      </c>
      <c r="H410" s="6">
        <f t="shared" si="94"/>
        <v>183.78905520310832</v>
      </c>
      <c r="I410" s="6">
        <f t="shared" si="95"/>
        <v>209.82822029951038</v>
      </c>
      <c r="K410" s="15">
        <f t="shared" si="96"/>
        <v>0.19641969437225931</v>
      </c>
      <c r="L410" s="15">
        <f t="shared" si="97"/>
        <v>19.641969437225931</v>
      </c>
      <c r="M410" s="15">
        <f t="shared" si="98"/>
        <v>0.64442156946279305</v>
      </c>
      <c r="N410" s="15">
        <f t="shared" si="99"/>
        <v>7.7330588335535166</v>
      </c>
      <c r="O410">
        <f t="shared" si="100"/>
        <v>355.60924623029086</v>
      </c>
    </row>
    <row r="411" spans="1:15">
      <c r="A411" s="15">
        <v>0.39700000000000002</v>
      </c>
      <c r="B411" s="6">
        <f t="shared" si="88"/>
        <v>217.33322840332517</v>
      </c>
      <c r="C411" s="8">
        <f t="shared" si="91"/>
        <v>-1.4558642510165636</v>
      </c>
      <c r="D411" s="6">
        <f t="shared" si="89"/>
        <v>108.60711990545336</v>
      </c>
      <c r="E411" s="12">
        <f t="shared" si="90"/>
        <v>0.1949687315763004</v>
      </c>
      <c r="F411" s="8">
        <f t="shared" si="92"/>
        <v>0.55905311507891642</v>
      </c>
      <c r="G411" s="6">
        <f t="shared" si="93"/>
        <v>1.6256930912497507</v>
      </c>
      <c r="H411" s="6">
        <f t="shared" si="94"/>
        <v>183.35322741214358</v>
      </c>
      <c r="I411" s="6">
        <f t="shared" si="95"/>
        <v>209.47392696897543</v>
      </c>
      <c r="K411" s="15">
        <f t="shared" si="96"/>
        <v>0.1949687315763004</v>
      </c>
      <c r="L411" s="15">
        <f t="shared" si="97"/>
        <v>19.496873157630041</v>
      </c>
      <c r="M411" s="15">
        <f t="shared" si="98"/>
        <v>0.63966119283563128</v>
      </c>
      <c r="N411" s="15">
        <f t="shared" si="99"/>
        <v>7.6759343140275753</v>
      </c>
      <c r="O411">
        <f t="shared" si="100"/>
        <v>356.32258327060759</v>
      </c>
    </row>
    <row r="412" spans="1:15">
      <c r="A412" s="15">
        <v>0.39800000000000002</v>
      </c>
      <c r="B412" s="6">
        <f t="shared" si="88"/>
        <v>217.14987517591302</v>
      </c>
      <c r="C412" s="8">
        <f t="shared" si="91"/>
        <v>-1.4656670650085382</v>
      </c>
      <c r="D412" s="6">
        <f t="shared" si="89"/>
        <v>108.82436145724297</v>
      </c>
      <c r="E412" s="12">
        <f t="shared" si="90"/>
        <v>0.19350796591828784</v>
      </c>
      <c r="F412" s="8">
        <f t="shared" si="92"/>
        <v>0.55867174036589917</v>
      </c>
      <c r="G412" s="6">
        <f t="shared" si="93"/>
        <v>1.6218440711889897</v>
      </c>
      <c r="H412" s="6">
        <f t="shared" si="94"/>
        <v>182.91911702912404</v>
      </c>
      <c r="I412" s="6">
        <f t="shared" si="95"/>
        <v>209.1207734667328</v>
      </c>
      <c r="K412" s="15">
        <f t="shared" si="96"/>
        <v>0.19350796591828784</v>
      </c>
      <c r="L412" s="15">
        <f t="shared" si="97"/>
        <v>19.350796591828782</v>
      </c>
      <c r="M412" s="15">
        <f t="shared" si="98"/>
        <v>0.63486865458755848</v>
      </c>
      <c r="N412" s="15">
        <f t="shared" si="99"/>
        <v>7.6184238550507013</v>
      </c>
      <c r="O412">
        <f t="shared" si="100"/>
        <v>357.03531804338104</v>
      </c>
    </row>
    <row r="413" spans="1:15">
      <c r="A413" s="15">
        <v>0.39900000000000002</v>
      </c>
      <c r="B413" s="6">
        <f t="shared" si="88"/>
        <v>216.96695605888391</v>
      </c>
      <c r="C413" s="8">
        <f t="shared" si="91"/>
        <v>-1.4754697822309135</v>
      </c>
      <c r="D413" s="6">
        <f t="shared" si="89"/>
        <v>109.04141987286037</v>
      </c>
      <c r="E413" s="12">
        <f t="shared" si="90"/>
        <v>0.19203739749466811</v>
      </c>
      <c r="F413" s="8">
        <f t="shared" si="92"/>
        <v>0.55829126860247857</v>
      </c>
      <c r="G413" s="6">
        <f t="shared" si="93"/>
        <v>1.6180101945716276</v>
      </c>
      <c r="H413" s="6">
        <f t="shared" si="94"/>
        <v>182.48671459407839</v>
      </c>
      <c r="I413" s="6">
        <f t="shared" si="95"/>
        <v>208.76875436162894</v>
      </c>
      <c r="K413" s="15">
        <f t="shared" si="96"/>
        <v>0.19203739749466811</v>
      </c>
      <c r="L413" s="15">
        <f t="shared" si="97"/>
        <v>19.203739749466813</v>
      </c>
      <c r="M413" s="15">
        <f t="shared" si="98"/>
        <v>0.63004395503500044</v>
      </c>
      <c r="N413" s="15">
        <f t="shared" si="99"/>
        <v>7.5605274604200048</v>
      </c>
      <c r="O413">
        <f t="shared" si="100"/>
        <v>357.74745197567523</v>
      </c>
    </row>
    <row r="414" spans="1:15">
      <c r="A414" s="15">
        <v>0.4</v>
      </c>
      <c r="B414" s="6">
        <f t="shared" si="88"/>
        <v>216.78446934428982</v>
      </c>
      <c r="C414" s="8">
        <f t="shared" si="91"/>
        <v>-1.4852724020374541</v>
      </c>
      <c r="D414" s="6">
        <f t="shared" si="89"/>
        <v>109.25829558556197</v>
      </c>
      <c r="E414" s="12">
        <f t="shared" si="90"/>
        <v>0.19055702640253391</v>
      </c>
      <c r="F414" s="8">
        <f t="shared" si="92"/>
        <v>0.55791169623612291</v>
      </c>
      <c r="G414" s="6">
        <f t="shared" si="93"/>
        <v>1.614191378114437</v>
      </c>
      <c r="H414" s="6">
        <f t="shared" si="94"/>
        <v>182.0560107139369</v>
      </c>
      <c r="I414" s="6">
        <f t="shared" si="95"/>
        <v>208.41786425687124</v>
      </c>
      <c r="K414" s="15">
        <f t="shared" si="96"/>
        <v>0.19055702640253391</v>
      </c>
      <c r="L414" s="15">
        <f t="shared" si="97"/>
        <v>19.05570264025339</v>
      </c>
      <c r="M414" s="15">
        <f t="shared" si="98"/>
        <v>0.62518709449650223</v>
      </c>
      <c r="N414" s="15">
        <f t="shared" si="99"/>
        <v>7.5022451339580272</v>
      </c>
      <c r="O414">
        <f t="shared" si="100"/>
        <v>358.45898648893512</v>
      </c>
    </row>
    <row r="415" spans="1:15">
      <c r="A415" s="15">
        <v>0.40100000000000002</v>
      </c>
      <c r="B415" s="6">
        <f t="shared" si="88"/>
        <v>216.60241333357587</v>
      </c>
      <c r="C415" s="8">
        <f t="shared" si="91"/>
        <v>-1.4950749237819192</v>
      </c>
      <c r="D415" s="6">
        <f t="shared" si="89"/>
        <v>109.4749890269009</v>
      </c>
      <c r="E415" s="12">
        <f t="shared" si="90"/>
        <v>0.18906685273962423</v>
      </c>
      <c r="F415" s="8">
        <f t="shared" si="92"/>
        <v>0.55753301973383784</v>
      </c>
      <c r="G415" s="6">
        <f t="shared" si="93"/>
        <v>1.6103875391222506</v>
      </c>
      <c r="H415" s="6">
        <f t="shared" si="94"/>
        <v>181.62699606195397</v>
      </c>
      <c r="I415" s="6">
        <f t="shared" si="95"/>
        <v>208.06809778975764</v>
      </c>
      <c r="K415" s="15">
        <f t="shared" si="96"/>
        <v>0.18906685273962423</v>
      </c>
      <c r="L415" s="15">
        <f t="shared" si="97"/>
        <v>18.906685273962424</v>
      </c>
      <c r="M415" s="15">
        <f t="shared" si="98"/>
        <v>0.62029807329273046</v>
      </c>
      <c r="N415" s="15">
        <f t="shared" si="99"/>
        <v>7.443576879512765</v>
      </c>
      <c r="O415">
        <f t="shared" si="100"/>
        <v>359.16992299901756</v>
      </c>
    </row>
    <row r="416" spans="1:15">
      <c r="A416" s="15">
        <v>0.40200000000000002</v>
      </c>
      <c r="B416" s="6">
        <f t="shared" si="88"/>
        <v>216.4207863375139</v>
      </c>
      <c r="C416" s="8">
        <f t="shared" si="91"/>
        <v>-1.5048773468181196</v>
      </c>
      <c r="D416" s="6">
        <f t="shared" si="89"/>
        <v>109.69150062673644</v>
      </c>
      <c r="E416" s="12">
        <f t="shared" si="90"/>
        <v>0.18756687660432422</v>
      </c>
      <c r="F416" s="8">
        <f t="shared" si="92"/>
        <v>0.55715523558202895</v>
      </c>
      <c r="G416" s="6">
        <f t="shared" si="93"/>
        <v>1.6065985954828936</v>
      </c>
      <c r="H416" s="6">
        <f t="shared" si="94"/>
        <v>181.19966137713672</v>
      </c>
      <c r="I416" s="6">
        <f t="shared" si="95"/>
        <v>207.719449631408</v>
      </c>
      <c r="K416" s="15">
        <f t="shared" si="96"/>
        <v>0.18756687660432422</v>
      </c>
      <c r="L416" s="15">
        <f t="shared" si="97"/>
        <v>18.756687660432423</v>
      </c>
      <c r="M416" s="15">
        <f t="shared" si="98"/>
        <v>0.61537689174647059</v>
      </c>
      <c r="N416" s="15">
        <f t="shared" si="99"/>
        <v>7.3845227009576471</v>
      </c>
      <c r="O416">
        <f t="shared" si="100"/>
        <v>359.88026291622197</v>
      </c>
    </row>
    <row r="417" spans="1:15">
      <c r="A417" s="15">
        <v>0.40300000000000002</v>
      </c>
      <c r="B417" s="6">
        <f t="shared" si="88"/>
        <v>216.23958667613675</v>
      </c>
      <c r="C417" s="8">
        <f t="shared" si="91"/>
        <v>-1.5146796704998748</v>
      </c>
      <c r="D417" s="6">
        <f t="shared" si="89"/>
        <v>109.90783081324327</v>
      </c>
      <c r="E417" s="12">
        <f t="shared" si="90"/>
        <v>0.18605709809566523</v>
      </c>
      <c r="F417" s="8">
        <f t="shared" si="92"/>
        <v>0.55677834028636453</v>
      </c>
      <c r="G417" s="6">
        <f t="shared" si="93"/>
        <v>1.602824465662168</v>
      </c>
      <c r="H417" s="6">
        <f t="shared" si="94"/>
        <v>180.77399746367905</v>
      </c>
      <c r="I417" s="6">
        <f t="shared" si="95"/>
        <v>207.37191448649841</v>
      </c>
      <c r="K417" s="15">
        <f t="shared" si="96"/>
        <v>0.18605709809566523</v>
      </c>
      <c r="L417" s="15">
        <f t="shared" si="97"/>
        <v>18.605709809566523</v>
      </c>
      <c r="M417" s="15">
        <f t="shared" si="98"/>
        <v>0.61042355018262873</v>
      </c>
      <c r="N417" s="15">
        <f t="shared" si="99"/>
        <v>7.3250826021915447</v>
      </c>
      <c r="O417">
        <f t="shared" si="100"/>
        <v>360.59000764532101</v>
      </c>
    </row>
    <row r="418" spans="1:15">
      <c r="A418" s="15">
        <v>0.40400000000000003</v>
      </c>
      <c r="B418" s="6">
        <f t="shared" si="88"/>
        <v>216.05881267867306</v>
      </c>
      <c r="C418" s="8">
        <f t="shared" si="91"/>
        <v>-1.5244818941810396</v>
      </c>
      <c r="D418" s="6">
        <f t="shared" si="89"/>
        <v>110.12398001292067</v>
      </c>
      <c r="E418" s="12">
        <f t="shared" si="90"/>
        <v>0.18453751731332477</v>
      </c>
      <c r="F418" s="8">
        <f t="shared" si="92"/>
        <v>0.55640233037164</v>
      </c>
      <c r="G418" s="6">
        <f t="shared" si="93"/>
        <v>1.5990650686988848</v>
      </c>
      <c r="H418" s="6">
        <f t="shared" si="94"/>
        <v>180.34999519040156</v>
      </c>
      <c r="I418" s="6">
        <f t="shared" si="95"/>
        <v>207.02548709299785</v>
      </c>
      <c r="K418" s="15">
        <f t="shared" si="96"/>
        <v>0.18453751731332477</v>
      </c>
      <c r="L418" s="15">
        <f t="shared" si="97"/>
        <v>18.453751731332478</v>
      </c>
      <c r="M418" s="15">
        <f t="shared" si="98"/>
        <v>0.60543804892823083</v>
      </c>
      <c r="N418" s="15">
        <f t="shared" si="99"/>
        <v>7.2652565871387704</v>
      </c>
      <c r="O418">
        <f t="shared" si="100"/>
        <v>361.29915858559065</v>
      </c>
    </row>
    <row r="419" spans="1:15">
      <c r="A419" s="15">
        <v>0.40500000000000003</v>
      </c>
      <c r="B419" s="6">
        <f t="shared" si="88"/>
        <v>215.87846268348267</v>
      </c>
      <c r="C419" s="8">
        <f t="shared" si="91"/>
        <v>-1.5342840172154855</v>
      </c>
      <c r="D419" s="6">
        <f t="shared" si="89"/>
        <v>110.33994865060174</v>
      </c>
      <c r="E419" s="12">
        <f t="shared" si="90"/>
        <v>0.1830081343576265</v>
      </c>
      <c r="F419" s="8">
        <f t="shared" si="92"/>
        <v>0.55602720238164405</v>
      </c>
      <c r="G419" s="6">
        <f t="shared" si="93"/>
        <v>1.595320324199953</v>
      </c>
      <c r="H419" s="6">
        <f t="shared" si="94"/>
        <v>179.92764549019759</v>
      </c>
      <c r="I419" s="6">
        <f t="shared" si="95"/>
        <v>206.68016222190724</v>
      </c>
      <c r="K419" s="15">
        <f t="shared" si="96"/>
        <v>0.1830081343576265</v>
      </c>
      <c r="L419" s="15">
        <f t="shared" si="97"/>
        <v>18.300813435762649</v>
      </c>
      <c r="M419" s="15">
        <f t="shared" si="98"/>
        <v>0.60042038831242284</v>
      </c>
      <c r="N419" s="15">
        <f t="shared" si="99"/>
        <v>7.205044659749074</v>
      </c>
      <c r="O419">
        <f t="shared" si="100"/>
        <v>362.00771713084021</v>
      </c>
    </row>
    <row r="420" spans="1:15">
      <c r="A420" s="15">
        <v>0.40600000000000003</v>
      </c>
      <c r="B420" s="6">
        <f t="shared" si="88"/>
        <v>215.69853503799246</v>
      </c>
      <c r="C420" s="8">
        <f t="shared" si="91"/>
        <v>-1.544086038957122</v>
      </c>
      <c r="D420" s="6">
        <f t="shared" si="89"/>
        <v>110.55573714946247</v>
      </c>
      <c r="E420" s="12">
        <f t="shared" si="90"/>
        <v>0.18146894932954019</v>
      </c>
      <c r="F420" s="8">
        <f t="shared" si="92"/>
        <v>0.55565295287902439</v>
      </c>
      <c r="G420" s="6">
        <f t="shared" si="93"/>
        <v>1.5915901523355094</v>
      </c>
      <c r="H420" s="6">
        <f t="shared" si="94"/>
        <v>179.50693935948388</v>
      </c>
      <c r="I420" s="6">
        <f t="shared" si="95"/>
        <v>206.33593467700126</v>
      </c>
      <c r="K420" s="15">
        <f t="shared" si="96"/>
        <v>0.18146894932954019</v>
      </c>
      <c r="L420" s="15">
        <f t="shared" si="97"/>
        <v>18.146894932954019</v>
      </c>
      <c r="M420" s="15">
        <f t="shared" si="98"/>
        <v>0.59537056866647042</v>
      </c>
      <c r="N420" s="15">
        <f t="shared" si="99"/>
        <v>7.1444468239976455</v>
      </c>
      <c r="O420">
        <f t="shared" si="100"/>
        <v>362.71568466944245</v>
      </c>
    </row>
    <row r="421" spans="1:15">
      <c r="A421" s="15">
        <v>0.40699999999999997</v>
      </c>
      <c r="B421" s="6">
        <f t="shared" si="88"/>
        <v>215.51902809863299</v>
      </c>
      <c r="C421" s="8">
        <f t="shared" si="91"/>
        <v>-1.5538879587598775</v>
      </c>
      <c r="D421" s="6">
        <f t="shared" si="89"/>
        <v>110.77134593103078</v>
      </c>
      <c r="E421" s="12">
        <f t="shared" si="90"/>
        <v>0.17991996233068178</v>
      </c>
      <c r="F421" s="8">
        <f t="shared" si="92"/>
        <v>0.55527957844515663</v>
      </c>
      <c r="G421" s="6">
        <f t="shared" si="93"/>
        <v>1.5878744738341068</v>
      </c>
      <c r="H421" s="6">
        <f t="shared" si="94"/>
        <v>179.08786785765795</v>
      </c>
      <c r="I421" s="6">
        <f t="shared" si="95"/>
        <v>205.99279929457231</v>
      </c>
      <c r="K421" s="15">
        <f t="shared" si="96"/>
        <v>0.17991996233068178</v>
      </c>
      <c r="L421" s="15">
        <f t="shared" si="97"/>
        <v>17.991996233068178</v>
      </c>
      <c r="M421" s="15">
        <f t="shared" si="98"/>
        <v>0.59028859032375913</v>
      </c>
      <c r="N421" s="15">
        <f t="shared" si="99"/>
        <v>7.0834630838851096</v>
      </c>
      <c r="O421">
        <f t="shared" si="100"/>
        <v>363.42306258436304</v>
      </c>
    </row>
    <row r="422" spans="1:15">
      <c r="A422" s="15">
        <v>0.40799999999999997</v>
      </c>
      <c r="B422" s="6">
        <f t="shared" si="88"/>
        <v>215.33994023077534</v>
      </c>
      <c r="C422" s="8">
        <f t="shared" si="91"/>
        <v>-1.5636897759777113</v>
      </c>
      <c r="D422" s="6">
        <f t="shared" si="89"/>
        <v>110.98677541519548</v>
      </c>
      <c r="E422" s="12">
        <f t="shared" si="90"/>
        <v>0.17836117346331298</v>
      </c>
      <c r="F422" s="8">
        <f t="shared" si="92"/>
        <v>0.55490707568001274</v>
      </c>
      <c r="G422" s="6">
        <f t="shared" si="93"/>
        <v>1.5841732099779444</v>
      </c>
      <c r="H422" s="6">
        <f t="shared" si="94"/>
        <v>178.67042210656012</v>
      </c>
      <c r="I422" s="6">
        <f t="shared" si="95"/>
        <v>205.65075094317666</v>
      </c>
      <c r="K422" s="15">
        <f t="shared" si="96"/>
        <v>0.17836117346331298</v>
      </c>
      <c r="L422" s="15">
        <f t="shared" si="97"/>
        <v>17.836117346331299</v>
      </c>
      <c r="M422" s="15">
        <f t="shared" si="98"/>
        <v>0.58517445361979326</v>
      </c>
      <c r="N422" s="15">
        <f t="shared" si="99"/>
        <v>7.0220934434375195</v>
      </c>
      <c r="O422">
        <f t="shared" si="100"/>
        <v>364.12985225318994</v>
      </c>
    </row>
    <row r="423" spans="1:15">
      <c r="A423" s="15">
        <v>0.40899999999999997</v>
      </c>
      <c r="B423" s="6">
        <f t="shared" si="88"/>
        <v>215.16126980866878</v>
      </c>
      <c r="C423" s="8">
        <f t="shared" si="91"/>
        <v>-1.5734914899646146</v>
      </c>
      <c r="D423" s="6">
        <f t="shared" si="89"/>
        <v>111.2020260202152</v>
      </c>
      <c r="E423" s="12">
        <f t="shared" si="90"/>
        <v>0.17679258283034183</v>
      </c>
      <c r="F423" s="8">
        <f t="shared" si="92"/>
        <v>0.55453544120203113</v>
      </c>
      <c r="G423" s="6">
        <f t="shared" si="93"/>
        <v>1.5804862825981472</v>
      </c>
      <c r="H423" s="6">
        <f t="shared" si="94"/>
        <v>178.25459328994114</v>
      </c>
      <c r="I423" s="6">
        <f t="shared" si="95"/>
        <v>205.30978452338388</v>
      </c>
      <c r="K423" s="15">
        <f t="shared" si="96"/>
        <v>0.17679258283034183</v>
      </c>
      <c r="L423" s="15">
        <f t="shared" si="97"/>
        <v>17.679258283034184</v>
      </c>
      <c r="M423" s="15">
        <f t="shared" si="98"/>
        <v>0.58002815889219761</v>
      </c>
      <c r="N423" s="15">
        <f t="shared" si="99"/>
        <v>6.9603379067063713</v>
      </c>
      <c r="O423">
        <f t="shared" si="100"/>
        <v>364.83605504816285</v>
      </c>
    </row>
    <row r="424" spans="1:15">
      <c r="A424" s="15">
        <v>0.41</v>
      </c>
      <c r="B424" s="6">
        <f t="shared" si="88"/>
        <v>214.98301521537883</v>
      </c>
      <c r="C424" s="8">
        <f t="shared" si="91"/>
        <v>-1.5832931000745916</v>
      </c>
      <c r="D424" s="6">
        <f t="shared" si="89"/>
        <v>111.41709816272723</v>
      </c>
      <c r="E424" s="12">
        <f t="shared" si="90"/>
        <v>0.17521419053532222</v>
      </c>
      <c r="F424" s="8">
        <f t="shared" si="92"/>
        <v>0.55416467164798799</v>
      </c>
      <c r="G424" s="6">
        <f t="shared" si="93"/>
        <v>1.5768136140700963</v>
      </c>
      <c r="H424" s="6">
        <f t="shared" si="94"/>
        <v>177.84037265293551</v>
      </c>
      <c r="I424" s="6">
        <f t="shared" si="95"/>
        <v>204.96989496752718</v>
      </c>
      <c r="K424" s="15">
        <f t="shared" si="96"/>
        <v>0.17521419053532222</v>
      </c>
      <c r="L424" s="15">
        <f t="shared" si="97"/>
        <v>17.521419053532224</v>
      </c>
      <c r="M424" s="15">
        <f t="shared" si="98"/>
        <v>0.57484970648071598</v>
      </c>
      <c r="N424" s="15">
        <f t="shared" si="99"/>
        <v>6.8981964777685922</v>
      </c>
      <c r="O424">
        <f t="shared" si="100"/>
        <v>365.541672336202</v>
      </c>
    </row>
    <row r="425" spans="1:15">
      <c r="A425" s="15">
        <v>0.41099999999999998</v>
      </c>
      <c r="B425" s="6">
        <f t="shared" si="88"/>
        <v>214.8051748427259</v>
      </c>
      <c r="C425" s="8">
        <f t="shared" si="91"/>
        <v>-1.5930946056616933</v>
      </c>
      <c r="D425" s="6">
        <f t="shared" si="89"/>
        <v>111.63199225775628</v>
      </c>
      <c r="E425" s="12">
        <f t="shared" si="90"/>
        <v>0.17362599668245407</v>
      </c>
      <c r="F425" s="8">
        <f t="shared" si="92"/>
        <v>0.55379476367286995</v>
      </c>
      <c r="G425" s="6">
        <f t="shared" si="93"/>
        <v>1.5731551273088036</v>
      </c>
      <c r="H425" s="6">
        <f t="shared" si="94"/>
        <v>177.42775150153975</v>
      </c>
      <c r="I425" s="6">
        <f t="shared" si="95"/>
        <v>204.63107723945754</v>
      </c>
      <c r="K425" s="15">
        <f t="shared" si="96"/>
        <v>0.17362599668245407</v>
      </c>
      <c r="L425" s="15">
        <f t="shared" si="97"/>
        <v>17.362599668245409</v>
      </c>
      <c r="M425" s="15">
        <f t="shared" si="98"/>
        <v>0.56963909672721158</v>
      </c>
      <c r="N425" s="15">
        <f t="shared" si="99"/>
        <v>6.835669160726539</v>
      </c>
      <c r="O425">
        <f t="shared" si="100"/>
        <v>366.24670547893709</v>
      </c>
    </row>
    <row r="426" spans="1:15">
      <c r="A426" s="15">
        <v>0.41199999999999998</v>
      </c>
      <c r="B426" s="6">
        <f t="shared" si="88"/>
        <v>214.62774709122436</v>
      </c>
      <c r="C426" s="8">
        <f t="shared" si="91"/>
        <v>-1.6028960060799706</v>
      </c>
      <c r="D426" s="6">
        <f t="shared" si="89"/>
        <v>111.84670871872325</v>
      </c>
      <c r="E426" s="12">
        <f t="shared" si="90"/>
        <v>0.17202800137658325</v>
      </c>
      <c r="F426" s="8">
        <f t="shared" si="92"/>
        <v>0.55342571394974671</v>
      </c>
      <c r="G426" s="6">
        <f t="shared" si="93"/>
        <v>1.5695107457643307</v>
      </c>
      <c r="H426" s="6">
        <f t="shared" si="94"/>
        <v>177.01672120209579</v>
      </c>
      <c r="I426" s="6">
        <f t="shared" si="95"/>
        <v>204.293326334299</v>
      </c>
      <c r="K426" s="15">
        <f t="shared" si="96"/>
        <v>0.17202800137658325</v>
      </c>
      <c r="L426" s="15">
        <f t="shared" si="97"/>
        <v>17.202800137658325</v>
      </c>
      <c r="M426" s="15">
        <f t="shared" si="98"/>
        <v>0.5643963299756668</v>
      </c>
      <c r="N426" s="15">
        <f t="shared" si="99"/>
        <v>6.772755959708002</v>
      </c>
      <c r="O426">
        <f t="shared" si="100"/>
        <v>366.95115583273599</v>
      </c>
    </row>
    <row r="427" spans="1:15">
      <c r="A427" s="15">
        <v>0.41299999999999998</v>
      </c>
      <c r="B427" s="6">
        <f t="shared" si="88"/>
        <v>214.45073037002226</v>
      </c>
      <c r="C427" s="8">
        <f t="shared" si="91"/>
        <v>-1.6126973006835288</v>
      </c>
      <c r="D427" s="6">
        <f t="shared" si="89"/>
        <v>112.06124795745387</v>
      </c>
      <c r="E427" s="12">
        <f t="shared" si="90"/>
        <v>0.17042020472320149</v>
      </c>
      <c r="F427" s="8">
        <f t="shared" si="92"/>
        <v>0.55305751916964641</v>
      </c>
      <c r="G427" s="6">
        <f t="shared" si="93"/>
        <v>1.5658803934172585</v>
      </c>
      <c r="H427" s="6">
        <f t="shared" si="94"/>
        <v>176.60727318078</v>
      </c>
      <c r="I427" s="6">
        <f t="shared" si="95"/>
        <v>203.95663727820684</v>
      </c>
      <c r="K427" s="15">
        <f t="shared" si="96"/>
        <v>0.17042020472320149</v>
      </c>
      <c r="L427" s="15">
        <f t="shared" si="97"/>
        <v>17.04202047232015</v>
      </c>
      <c r="M427" s="15">
        <f t="shared" si="98"/>
        <v>0.55912140657218334</v>
      </c>
      <c r="N427" s="15">
        <f t="shared" si="99"/>
        <v>6.7094568788662006</v>
      </c>
      <c r="O427">
        <f t="shared" si="100"/>
        <v>367.65502474873296</v>
      </c>
    </row>
    <row r="428" spans="1:15">
      <c r="A428" s="15">
        <v>0.41399999999999998</v>
      </c>
      <c r="B428" s="6">
        <f t="shared" si="88"/>
        <v>214.27412309684146</v>
      </c>
      <c r="C428" s="8">
        <f t="shared" si="91"/>
        <v>-1.6224984888264915</v>
      </c>
      <c r="D428" s="6">
        <f t="shared" si="89"/>
        <v>112.2756103841873</v>
      </c>
      <c r="E428" s="12">
        <f t="shared" si="90"/>
        <v>0.16880260682844647</v>
      </c>
      <c r="F428" s="8">
        <f t="shared" si="92"/>
        <v>0.55269017604143034</v>
      </c>
      <c r="G428" s="6">
        <f t="shared" si="93"/>
        <v>1.5622639947741985</v>
      </c>
      <c r="H428" s="6">
        <f t="shared" si="94"/>
        <v>176.19939892309696</v>
      </c>
      <c r="I428" s="6">
        <f t="shared" si="95"/>
        <v>203.62100512812793</v>
      </c>
      <c r="K428" s="15">
        <f t="shared" si="96"/>
        <v>0.16880260682844647</v>
      </c>
      <c r="L428" s="15">
        <f t="shared" si="97"/>
        <v>16.880260682844646</v>
      </c>
      <c r="M428" s="15">
        <f t="shared" si="98"/>
        <v>0.55381432686498189</v>
      </c>
      <c r="N428" s="15">
        <f t="shared" si="99"/>
        <v>6.6457719223797822</v>
      </c>
      <c r="O428">
        <f t="shared" si="100"/>
        <v>368.35831357285707</v>
      </c>
    </row>
    <row r="429" spans="1:15">
      <c r="A429" s="15">
        <v>0.41499999999999998</v>
      </c>
      <c r="B429" s="6">
        <f t="shared" si="88"/>
        <v>214.09792369791836</v>
      </c>
      <c r="C429" s="8">
        <f t="shared" si="91"/>
        <v>-1.6322995698630076</v>
      </c>
      <c r="D429" s="6">
        <f t="shared" si="89"/>
        <v>112.48979640758468</v>
      </c>
      <c r="E429" s="12">
        <f t="shared" si="90"/>
        <v>0.16717520779910172</v>
      </c>
      <c r="F429" s="8">
        <f t="shared" si="92"/>
        <v>0.55232368129167031</v>
      </c>
      <c r="G429" s="6">
        <f t="shared" si="93"/>
        <v>1.5586614748633516</v>
      </c>
      <c r="H429" s="6">
        <f t="shared" si="94"/>
        <v>175.79308997337847</v>
      </c>
      <c r="I429" s="6">
        <f t="shared" si="95"/>
        <v>203.28642497156306</v>
      </c>
      <c r="K429" s="15">
        <f t="shared" si="96"/>
        <v>0.16717520779910172</v>
      </c>
      <c r="L429" s="15">
        <f t="shared" si="97"/>
        <v>16.717520779910171</v>
      </c>
      <c r="M429" s="15">
        <f t="shared" si="98"/>
        <v>0.54847509120440197</v>
      </c>
      <c r="N429" s="15">
        <f t="shared" si="99"/>
        <v>6.5817010944528231</v>
      </c>
      <c r="O429">
        <f t="shared" si="100"/>
        <v>369.06102364586013</v>
      </c>
    </row>
    <row r="430" spans="1:15">
      <c r="A430" s="15">
        <v>0.41599999999999998</v>
      </c>
      <c r="B430" s="6">
        <f t="shared" si="88"/>
        <v>213.92213060794498</v>
      </c>
      <c r="C430" s="8">
        <f t="shared" si="91"/>
        <v>-1.6421005431472566</v>
      </c>
      <c r="D430" s="6">
        <f t="shared" si="89"/>
        <v>112.70380643473761</v>
      </c>
      <c r="E430" s="12">
        <f t="shared" si="90"/>
        <v>0.16553800774259658</v>
      </c>
      <c r="F430" s="8">
        <f t="shared" si="92"/>
        <v>0.55195803166452562</v>
      </c>
      <c r="G430" s="6">
        <f t="shared" si="93"/>
        <v>1.5550727592301057</v>
      </c>
      <c r="H430" s="6">
        <f t="shared" si="94"/>
        <v>175.38833793428714</v>
      </c>
      <c r="I430" s="6">
        <f t="shared" si="95"/>
        <v>202.95289192633143</v>
      </c>
      <c r="K430" s="15">
        <f t="shared" si="96"/>
        <v>0.16553800774259658</v>
      </c>
      <c r="L430" s="15">
        <f t="shared" si="97"/>
        <v>16.55380077425966</v>
      </c>
      <c r="M430" s="15">
        <f t="shared" si="98"/>
        <v>0.5431036999429022</v>
      </c>
      <c r="N430" s="15">
        <f t="shared" si="99"/>
        <v>6.5172443993148264</v>
      </c>
      <c r="O430">
        <f t="shared" si="100"/>
        <v>369.76315630334454</v>
      </c>
    </row>
    <row r="431" spans="1:15">
      <c r="A431" s="15">
        <v>0.41699999999999998</v>
      </c>
      <c r="B431" s="6">
        <f t="shared" si="88"/>
        <v>213.74674227001069</v>
      </c>
      <c r="C431" s="8">
        <f t="shared" si="91"/>
        <v>-1.6519014080334506</v>
      </c>
      <c r="D431" s="6">
        <f t="shared" si="89"/>
        <v>112.91764087117659</v>
      </c>
      <c r="E431" s="12">
        <f t="shared" si="90"/>
        <v>0.16389100676700621</v>
      </c>
      <c r="F431" s="8">
        <f t="shared" si="92"/>
        <v>0.55159322392162224</v>
      </c>
      <c r="G431" s="6">
        <f t="shared" si="93"/>
        <v>1.5514977739326867</v>
      </c>
      <c r="H431" s="6">
        <f t="shared" si="94"/>
        <v>174.98513446632577</v>
      </c>
      <c r="I431" s="6">
        <f t="shared" si="95"/>
        <v>202.62040114033798</v>
      </c>
      <c r="K431" s="15">
        <f t="shared" si="96"/>
        <v>0.16389100676700621</v>
      </c>
      <c r="L431" s="15">
        <f t="shared" si="97"/>
        <v>16.389100676700622</v>
      </c>
      <c r="M431" s="15">
        <f t="shared" si="98"/>
        <v>0.53770015343505972</v>
      </c>
      <c r="N431" s="15">
        <f t="shared" si="99"/>
        <v>6.4524018412207171</v>
      </c>
      <c r="O431">
        <f t="shared" si="100"/>
        <v>370.46471287579101</v>
      </c>
    </row>
    <row r="432" spans="1:15">
      <c r="A432" s="15">
        <v>0.41799999999999998</v>
      </c>
      <c r="B432" s="6">
        <f t="shared" si="88"/>
        <v>213.57175713554435</v>
      </c>
      <c r="C432" s="8">
        <f t="shared" si="91"/>
        <v>-1.6617021638758243</v>
      </c>
      <c r="D432" s="6">
        <f t="shared" si="89"/>
        <v>113.13130012087936</v>
      </c>
      <c r="E432" s="12">
        <f t="shared" si="90"/>
        <v>0.16223420498105157</v>
      </c>
      <c r="F432" s="8">
        <f t="shared" si="92"/>
        <v>0.5512292548419323</v>
      </c>
      <c r="G432" s="6">
        <f t="shared" si="93"/>
        <v>1.5479364455378426</v>
      </c>
      <c r="H432" s="6">
        <f t="shared" si="94"/>
        <v>174.5834712873507</v>
      </c>
      <c r="I432" s="6">
        <f t="shared" si="95"/>
        <v>202.28894779134171</v>
      </c>
      <c r="K432" s="15">
        <f t="shared" si="96"/>
        <v>0.16223420498105157</v>
      </c>
      <c r="L432" s="15">
        <f t="shared" si="97"/>
        <v>16.223420498105156</v>
      </c>
      <c r="M432" s="15">
        <f t="shared" si="98"/>
        <v>0.53226445203757067</v>
      </c>
      <c r="N432" s="15">
        <f t="shared" si="99"/>
        <v>6.3871734244508485</v>
      </c>
      <c r="O432">
        <f t="shared" si="100"/>
        <v>371.16569468858586</v>
      </c>
    </row>
    <row r="433" spans="1:15">
      <c r="A433" s="15">
        <v>0.41899999999999998</v>
      </c>
      <c r="B433" s="6">
        <f t="shared" si="88"/>
        <v>213.397173664257</v>
      </c>
      <c r="C433" s="8">
        <f t="shared" si="91"/>
        <v>-1.6715028100286347</v>
      </c>
      <c r="D433" s="6">
        <f t="shared" si="89"/>
        <v>113.34478458627926</v>
      </c>
      <c r="E433" s="12">
        <f t="shared" si="90"/>
        <v>0.16056760249409935</v>
      </c>
      <c r="F433" s="8">
        <f t="shared" si="92"/>
        <v>0.55086612122165457</v>
      </c>
      <c r="G433" s="6">
        <f t="shared" si="93"/>
        <v>1.5443887011165764</v>
      </c>
      <c r="H433" s="6">
        <f t="shared" si="94"/>
        <v>174.18334017209048</v>
      </c>
      <c r="I433" s="6">
        <f t="shared" si="95"/>
        <v>201.95852708672746</v>
      </c>
      <c r="K433" s="15">
        <f t="shared" si="96"/>
        <v>0.16056760249409935</v>
      </c>
      <c r="L433" s="15">
        <f t="shared" si="97"/>
        <v>16.056760249409933</v>
      </c>
      <c r="M433" s="15">
        <f t="shared" si="98"/>
        <v>0.52679659610924978</v>
      </c>
      <c r="N433" s="15">
        <f t="shared" si="99"/>
        <v>6.3215591533109974</v>
      </c>
      <c r="O433">
        <f t="shared" si="100"/>
        <v>371.86610306204847</v>
      </c>
    </row>
    <row r="434" spans="1:15">
      <c r="A434" s="15">
        <v>0.42</v>
      </c>
      <c r="B434" s="6">
        <f t="shared" si="88"/>
        <v>213.22299032408492</v>
      </c>
      <c r="C434" s="8">
        <f t="shared" si="91"/>
        <v>-1.6813033458461895</v>
      </c>
      <c r="D434" s="6">
        <f t="shared" si="89"/>
        <v>113.55809466827343</v>
      </c>
      <c r="E434" s="12">
        <f t="shared" si="90"/>
        <v>0.15889119941616192</v>
      </c>
      <c r="F434" s="8">
        <f t="shared" si="92"/>
        <v>0.55050381987409669</v>
      </c>
      <c r="G434" s="6">
        <f t="shared" si="93"/>
        <v>1.5408544682399203</v>
      </c>
      <c r="H434" s="6">
        <f t="shared" si="94"/>
        <v>173.7847329516693</v>
      </c>
      <c r="I434" s="6">
        <f t="shared" si="95"/>
        <v>201.62913426327859</v>
      </c>
      <c r="K434" s="15">
        <f t="shared" si="96"/>
        <v>0.15889119941616192</v>
      </c>
      <c r="L434" s="15">
        <f t="shared" si="97"/>
        <v>15.889119941616192</v>
      </c>
      <c r="M434" s="15">
        <f t="shared" si="98"/>
        <v>0.52129658601102991</v>
      </c>
      <c r="N434" s="15">
        <f t="shared" si="99"/>
        <v>6.2555590321323589</v>
      </c>
      <c r="O434">
        <f t="shared" si="100"/>
        <v>372.56593931145818</v>
      </c>
    </row>
    <row r="435" spans="1:15">
      <c r="A435" s="15">
        <v>0.42099999999999999</v>
      </c>
      <c r="B435" s="6">
        <f t="shared" si="88"/>
        <v>213.04920559113324</v>
      </c>
      <c r="C435" s="8">
        <f t="shared" si="91"/>
        <v>-1.6911037706828025</v>
      </c>
      <c r="D435" s="6">
        <f t="shared" si="89"/>
        <v>113.77123076623104</v>
      </c>
      <c r="E435" s="12">
        <f t="shared" si="90"/>
        <v>0.15720499585789743</v>
      </c>
      <c r="F435" s="8">
        <f t="shared" si="92"/>
        <v>0.55014234762955716</v>
      </c>
      <c r="G435" s="6">
        <f t="shared" si="93"/>
        <v>1.5373336749747495</v>
      </c>
      <c r="H435" s="6">
        <f t="shared" si="94"/>
        <v>173.38764151313475</v>
      </c>
      <c r="I435" s="6">
        <f t="shared" si="95"/>
        <v>201.30076458695234</v>
      </c>
      <c r="K435" s="15">
        <f t="shared" si="96"/>
        <v>0.15720499585789743</v>
      </c>
      <c r="L435" s="15">
        <f t="shared" si="97"/>
        <v>15.720499585789744</v>
      </c>
      <c r="M435" s="15">
        <f t="shared" si="98"/>
        <v>0.51576442210596274</v>
      </c>
      <c r="N435" s="15">
        <f t="shared" si="99"/>
        <v>6.1891730652715529</v>
      </c>
      <c r="O435">
        <f t="shared" si="100"/>
        <v>373.26520474708144</v>
      </c>
    </row>
    <row r="436" spans="1:15">
      <c r="A436" s="15">
        <v>0.42199999999999999</v>
      </c>
      <c r="B436" s="6">
        <f t="shared" si="88"/>
        <v>212.87581794962011</v>
      </c>
      <c r="C436" s="8">
        <f t="shared" si="91"/>
        <v>-1.7009040838928295</v>
      </c>
      <c r="D436" s="6">
        <f t="shared" si="89"/>
        <v>113.98419327800141</v>
      </c>
      <c r="E436" s="12">
        <f t="shared" si="90"/>
        <v>0.15550899193060963</v>
      </c>
      <c r="F436" s="8">
        <f t="shared" si="92"/>
        <v>0.54978170133520987</v>
      </c>
      <c r="G436" s="6">
        <f t="shared" si="93"/>
        <v>1.5338262498796418</v>
      </c>
      <c r="H436" s="6">
        <f t="shared" si="94"/>
        <v>172.99205779899106</v>
      </c>
      <c r="I436" s="6">
        <f t="shared" si="95"/>
        <v>200.97341335265756</v>
      </c>
      <c r="K436" s="15">
        <f t="shared" si="96"/>
        <v>0.15550899193060963</v>
      </c>
      <c r="L436" s="15">
        <f t="shared" si="97"/>
        <v>15.550899193060964</v>
      </c>
      <c r="M436" s="15">
        <f t="shared" si="98"/>
        <v>0.51020010475921795</v>
      </c>
      <c r="N436" s="15">
        <f t="shared" si="99"/>
        <v>6.1224012571106154</v>
      </c>
      <c r="O436">
        <f t="shared" si="100"/>
        <v>373.96390067419816</v>
      </c>
    </row>
    <row r="437" spans="1:15">
      <c r="A437" s="15">
        <v>0.42299999999999999</v>
      </c>
      <c r="B437" s="6">
        <f t="shared" si="88"/>
        <v>212.70282589182113</v>
      </c>
      <c r="C437" s="8">
        <f t="shared" si="91"/>
        <v>-1.7107042848306555</v>
      </c>
      <c r="D437" s="6">
        <f t="shared" si="89"/>
        <v>114.19698259992214</v>
      </c>
      <c r="E437" s="12">
        <f t="shared" si="90"/>
        <v>0.15380318774624788</v>
      </c>
      <c r="F437" s="8">
        <f t="shared" si="92"/>
        <v>0.54942187785498797</v>
      </c>
      <c r="G437" s="6">
        <f t="shared" si="93"/>
        <v>1.5303321220007724</v>
      </c>
      <c r="H437" s="6">
        <f t="shared" si="94"/>
        <v>172.59797380673581</v>
      </c>
      <c r="I437" s="6">
        <f t="shared" si="95"/>
        <v>200.64707588403348</v>
      </c>
      <c r="K437" s="15">
        <f t="shared" si="96"/>
        <v>0.15380318774624788</v>
      </c>
      <c r="L437" s="15">
        <f t="shared" si="97"/>
        <v>15.380318774624788</v>
      </c>
      <c r="M437" s="15">
        <f t="shared" si="98"/>
        <v>0.50460363433808364</v>
      </c>
      <c r="N437" s="15">
        <f t="shared" si="99"/>
        <v>6.0552436120570032</v>
      </c>
      <c r="O437">
        <f t="shared" si="100"/>
        <v>374.66202839312854</v>
      </c>
    </row>
    <row r="438" spans="1:15">
      <c r="A438" s="15">
        <v>0.42399999999999999</v>
      </c>
      <c r="B438" s="6">
        <f t="shared" si="88"/>
        <v>212.53022791801439</v>
      </c>
      <c r="C438" s="8">
        <f t="shared" si="91"/>
        <v>-1.7205043728506912</v>
      </c>
      <c r="D438" s="6">
        <f t="shared" si="89"/>
        <v>114.40959912682706</v>
      </c>
      <c r="E438" s="12">
        <f t="shared" si="90"/>
        <v>0.15208758341740719</v>
      </c>
      <c r="F438" s="8">
        <f t="shared" si="92"/>
        <v>0.54906287406946996</v>
      </c>
      <c r="G438" s="6">
        <f t="shared" si="93"/>
        <v>1.526851220867852</v>
      </c>
      <c r="H438" s="6">
        <f t="shared" si="94"/>
        <v>172.2053815884021</v>
      </c>
      <c r="I438" s="6">
        <f t="shared" si="95"/>
        <v>200.32174753323159</v>
      </c>
      <c r="K438" s="15">
        <f t="shared" si="96"/>
        <v>0.15208758341740719</v>
      </c>
      <c r="L438" s="15">
        <f t="shared" si="97"/>
        <v>15.208758341740719</v>
      </c>
      <c r="M438" s="15">
        <f t="shared" si="98"/>
        <v>0.4989750112119658</v>
      </c>
      <c r="N438" s="15">
        <f t="shared" si="99"/>
        <v>5.9877001345435898</v>
      </c>
      <c r="O438">
        <f t="shared" si="100"/>
        <v>375.35958919925929</v>
      </c>
    </row>
    <row r="439" spans="1:15">
      <c r="A439" s="15">
        <v>0.42499999999999999</v>
      </c>
      <c r="B439" s="6">
        <f t="shared" si="88"/>
        <v>212.35802253642598</v>
      </c>
      <c r="C439" s="8">
        <f t="shared" si="91"/>
        <v>-1.7303043473073769</v>
      </c>
      <c r="D439" s="6">
        <f t="shared" si="89"/>
        <v>114.62204325205428</v>
      </c>
      <c r="E439" s="12">
        <f t="shared" si="90"/>
        <v>0.15036217905732815</v>
      </c>
      <c r="F439" s="8">
        <f t="shared" si="92"/>
        <v>0.54870468687576612</v>
      </c>
      <c r="G439" s="6">
        <f t="shared" si="93"/>
        <v>1.5233834764901084</v>
      </c>
      <c r="H439" s="6">
        <f t="shared" si="94"/>
        <v>171.81427325010509</v>
      </c>
      <c r="I439" s="6">
        <f t="shared" si="95"/>
        <v>199.99742368069869</v>
      </c>
      <c r="K439" s="15">
        <f t="shared" si="96"/>
        <v>0.15036217905732815</v>
      </c>
      <c r="L439" s="15">
        <f t="shared" si="97"/>
        <v>15.036217905732816</v>
      </c>
      <c r="M439" s="15">
        <f t="shared" si="98"/>
        <v>0.49331423575238897</v>
      </c>
      <c r="N439" s="15">
        <f t="shared" si="99"/>
        <v>5.9197708290286677</v>
      </c>
      <c r="O439">
        <f t="shared" si="100"/>
        <v>376.05658438306978</v>
      </c>
    </row>
    <row r="440" spans="1:15">
      <c r="A440" s="15">
        <v>0.42599999999999999</v>
      </c>
      <c r="B440" s="6">
        <f t="shared" si="88"/>
        <v>212.18620826317587</v>
      </c>
      <c r="C440" s="8">
        <f t="shared" si="91"/>
        <v>-1.7401042075551838</v>
      </c>
      <c r="D440" s="6">
        <f t="shared" si="89"/>
        <v>114.83431536745408</v>
      </c>
      <c r="E440" s="12">
        <f t="shared" si="90"/>
        <v>0.14862697477989686</v>
      </c>
      <c r="F440" s="8">
        <f t="shared" si="92"/>
        <v>0.54834731318740593</v>
      </c>
      <c r="G440" s="6">
        <f t="shared" si="93"/>
        <v>1.5199288193523002</v>
      </c>
      <c r="H440" s="6">
        <f t="shared" si="94"/>
        <v>171.42464095159261</v>
      </c>
      <c r="I440" s="6">
        <f t="shared" si="95"/>
        <v>199.67409973496262</v>
      </c>
      <c r="K440" s="15">
        <f t="shared" si="96"/>
        <v>0.14862697477989686</v>
      </c>
      <c r="L440" s="15">
        <f t="shared" si="97"/>
        <v>14.862697477989686</v>
      </c>
      <c r="M440" s="15">
        <f t="shared" si="98"/>
        <v>0.48762130833299494</v>
      </c>
      <c r="N440" s="15">
        <f t="shared" si="99"/>
        <v>5.8514556999959391</v>
      </c>
      <c r="O440">
        <f t="shared" si="100"/>
        <v>376.75301523015804</v>
      </c>
    </row>
    <row r="441" spans="1:15">
      <c r="A441" s="15">
        <v>0.42699999999999999</v>
      </c>
      <c r="B441" s="6">
        <f t="shared" si="88"/>
        <v>212.01478362222429</v>
      </c>
      <c r="C441" s="8">
        <f t="shared" si="91"/>
        <v>-1.7499039529486127</v>
      </c>
      <c r="D441" s="6">
        <f t="shared" si="89"/>
        <v>115.04641586339679</v>
      </c>
      <c r="E441" s="12">
        <f t="shared" si="90"/>
        <v>0.14688197069964495</v>
      </c>
      <c r="F441" s="8">
        <f t="shared" si="92"/>
        <v>0.54799074993422658</v>
      </c>
      <c r="G441" s="6">
        <f t="shared" si="93"/>
        <v>1.516487180410774</v>
      </c>
      <c r="H441" s="6">
        <f t="shared" si="94"/>
        <v>171.03647690580027</v>
      </c>
      <c r="I441" s="6">
        <f t="shared" si="95"/>
        <v>199.35177113241903</v>
      </c>
      <c r="K441" s="15">
        <f t="shared" si="96"/>
        <v>0.14688197069964495</v>
      </c>
      <c r="L441" s="15">
        <f t="shared" si="97"/>
        <v>14.688197069964495</v>
      </c>
      <c r="M441" s="15">
        <f t="shared" si="98"/>
        <v>0.48189622932954385</v>
      </c>
      <c r="N441" s="15">
        <f t="shared" si="99"/>
        <v>5.7827547519545259</v>
      </c>
      <c r="O441">
        <f t="shared" si="100"/>
        <v>377.44888302126674</v>
      </c>
    </row>
    <row r="442" spans="1:15">
      <c r="A442" s="15">
        <v>0.42799999999999999</v>
      </c>
      <c r="B442" s="6">
        <f t="shared" si="88"/>
        <v>211.84374714531847</v>
      </c>
      <c r="C442" s="8">
        <f t="shared" si="91"/>
        <v>-1.7597035828421947</v>
      </c>
      <c r="D442" s="6">
        <f t="shared" si="89"/>
        <v>115.25834512878056</v>
      </c>
      <c r="E442" s="12">
        <f t="shared" si="90"/>
        <v>0.14512716693174954</v>
      </c>
      <c r="F442" s="8">
        <f t="shared" si="92"/>
        <v>0.54763499406226246</v>
      </c>
      <c r="G442" s="6">
        <f t="shared" si="93"/>
        <v>1.5130584910895608</v>
      </c>
      <c r="H442" s="6">
        <f t="shared" si="94"/>
        <v>170.6497733784114</v>
      </c>
      <c r="I442" s="6">
        <f t="shared" si="95"/>
        <v>199.03043333712094</v>
      </c>
      <c r="K442" s="15">
        <f t="shared" si="96"/>
        <v>0.14512716693174954</v>
      </c>
      <c r="L442" s="15">
        <f t="shared" si="97"/>
        <v>14.512716693174955</v>
      </c>
      <c r="M442" s="15">
        <f t="shared" si="98"/>
        <v>0.4761389991199132</v>
      </c>
      <c r="N442" s="15">
        <f t="shared" si="99"/>
        <v>5.7136679894389584</v>
      </c>
      <c r="O442">
        <f t="shared" si="100"/>
        <v>378.14418903230842</v>
      </c>
    </row>
    <row r="443" spans="1:15">
      <c r="A443" s="15">
        <v>0.42899999999999999</v>
      </c>
      <c r="B443" s="6">
        <f t="shared" si="88"/>
        <v>211.67309737194006</v>
      </c>
      <c r="C443" s="8">
        <f t="shared" si="91"/>
        <v>-1.7695030965904952</v>
      </c>
      <c r="D443" s="6">
        <f t="shared" si="89"/>
        <v>115.47010355103919</v>
      </c>
      <c r="E443" s="12">
        <f t="shared" si="90"/>
        <v>0.1433625635920332</v>
      </c>
      <c r="F443" s="8">
        <f t="shared" si="92"/>
        <v>0.54728004253363538</v>
      </c>
      <c r="G443" s="6">
        <f t="shared" si="93"/>
        <v>1.5096426832765086</v>
      </c>
      <c r="H443" s="6">
        <f t="shared" si="94"/>
        <v>170.26452268742074</v>
      </c>
      <c r="I443" s="6">
        <f t="shared" si="95"/>
        <v>198.71008184056973</v>
      </c>
      <c r="K443" s="15">
        <f t="shared" si="96"/>
        <v>0.1433625635920332</v>
      </c>
      <c r="L443" s="15">
        <f t="shared" si="97"/>
        <v>14.33625635920332</v>
      </c>
      <c r="M443" s="15">
        <f t="shared" si="98"/>
        <v>0.47034961808409842</v>
      </c>
      <c r="N443" s="15">
        <f t="shared" si="99"/>
        <v>5.6441954170091808</v>
      </c>
      <c r="O443">
        <f t="shared" si="100"/>
        <v>378.8389345343914</v>
      </c>
    </row>
    <row r="444" spans="1:15">
      <c r="A444" s="15">
        <v>0.43</v>
      </c>
      <c r="B444" s="6">
        <f t="shared" si="88"/>
        <v>211.50283284925263</v>
      </c>
      <c r="C444" s="8">
        <f t="shared" si="91"/>
        <v>-1.7793024935481101</v>
      </c>
      <c r="D444" s="6">
        <f t="shared" si="89"/>
        <v>115.68169151614978</v>
      </c>
      <c r="E444" s="12">
        <f t="shared" si="90"/>
        <v>0.1415881607969639</v>
      </c>
      <c r="F444" s="8">
        <f t="shared" si="92"/>
        <v>0.54692589232644551</v>
      </c>
      <c r="G444" s="6">
        <f t="shared" si="93"/>
        <v>1.5062396893194521</v>
      </c>
      <c r="H444" s="6">
        <f t="shared" si="94"/>
        <v>169.88071720270241</v>
      </c>
      <c r="I444" s="6">
        <f t="shared" si="95"/>
        <v>198.39071216150859</v>
      </c>
      <c r="K444" s="15">
        <f t="shared" si="96"/>
        <v>0.1415881607969639</v>
      </c>
      <c r="L444" s="15">
        <f t="shared" si="97"/>
        <v>14.15881607969639</v>
      </c>
      <c r="M444" s="15">
        <f t="shared" si="98"/>
        <v>0.46452808660421224</v>
      </c>
      <c r="N444" s="15">
        <f t="shared" si="99"/>
        <v>5.5743370392505467</v>
      </c>
      <c r="O444">
        <f t="shared" si="100"/>
        <v>379.53312079384483</v>
      </c>
    </row>
    <row r="445" spans="1:15">
      <c r="A445" s="15">
        <v>0.43099999999999999</v>
      </c>
      <c r="B445" s="6">
        <f t="shared" si="88"/>
        <v>211.33295213204991</v>
      </c>
      <c r="C445" s="8">
        <f t="shared" si="91"/>
        <v>-1.7891017730696623</v>
      </c>
      <c r="D445" s="6">
        <f t="shared" si="89"/>
        <v>115.89310940864044</v>
      </c>
      <c r="E445" s="12">
        <f t="shared" si="90"/>
        <v>0.13980395866365503</v>
      </c>
      <c r="F445" s="8">
        <f t="shared" si="92"/>
        <v>0.54657254043466386</v>
      </c>
      <c r="G445" s="6">
        <f t="shared" si="93"/>
        <v>1.5028494420224237</v>
      </c>
      <c r="H445" s="6">
        <f t="shared" si="94"/>
        <v>169.49834934558271</v>
      </c>
      <c r="I445" s="6">
        <f t="shared" si="95"/>
        <v>198.07231984571646</v>
      </c>
      <c r="K445" s="15">
        <f t="shared" si="96"/>
        <v>0.13980395866365503</v>
      </c>
      <c r="L445" s="15">
        <f t="shared" si="97"/>
        <v>13.980395866365502</v>
      </c>
      <c r="M445" s="15">
        <f t="shared" si="98"/>
        <v>0.45867440506448492</v>
      </c>
      <c r="N445" s="15">
        <f t="shared" si="99"/>
        <v>5.5040928607738193</v>
      </c>
      <c r="O445">
        <f t="shared" si="100"/>
        <v>380.22674907224388</v>
      </c>
    </row>
    <row r="446" spans="1:15">
      <c r="A446" s="15">
        <v>0.432</v>
      </c>
      <c r="B446" s="6">
        <f t="shared" si="88"/>
        <v>211.16345378270432</v>
      </c>
      <c r="C446" s="8">
        <f t="shared" si="91"/>
        <v>-1.7989009345098028</v>
      </c>
      <c r="D446" s="6">
        <f t="shared" si="89"/>
        <v>116.10435761159782</v>
      </c>
      <c r="E446" s="12">
        <f t="shared" si="90"/>
        <v>0.13800995730986529</v>
      </c>
      <c r="F446" s="8">
        <f t="shared" si="92"/>
        <v>0.54621998386802506</v>
      </c>
      <c r="G446" s="6">
        <f t="shared" si="93"/>
        <v>1.4994718746418965</v>
      </c>
      <c r="H446" s="6">
        <f t="shared" si="94"/>
        <v>169.11741158841627</v>
      </c>
      <c r="I446" s="6">
        <f t="shared" si="95"/>
        <v>197.75490046580595</v>
      </c>
      <c r="K446" s="15">
        <f t="shared" si="96"/>
        <v>0.13800995730986529</v>
      </c>
      <c r="L446" s="15">
        <f t="shared" si="97"/>
        <v>13.800995730986529</v>
      </c>
      <c r="M446" s="15">
        <f t="shared" si="98"/>
        <v>0.45278857385126403</v>
      </c>
      <c r="N446" s="15">
        <f t="shared" si="99"/>
        <v>5.4334628862151684</v>
      </c>
      <c r="O446">
        <f t="shared" si="100"/>
        <v>380.91982062643461</v>
      </c>
    </row>
    <row r="447" spans="1:15">
      <c r="A447" s="15">
        <v>0.433</v>
      </c>
      <c r="B447" s="6">
        <f t="shared" si="88"/>
        <v>210.99433637111591</v>
      </c>
      <c r="C447" s="8">
        <f t="shared" si="91"/>
        <v>-1.80869997722322</v>
      </c>
      <c r="D447" s="6">
        <f t="shared" si="89"/>
        <v>116.31543650667473</v>
      </c>
      <c r="E447" s="12">
        <f t="shared" si="90"/>
        <v>0.13620615685399878</v>
      </c>
      <c r="F447" s="8">
        <f t="shared" si="92"/>
        <v>0.54586821965192112</v>
      </c>
      <c r="G447" s="6">
        <f t="shared" si="93"/>
        <v>1.4961069208830664</v>
      </c>
      <c r="H447" s="6">
        <f t="shared" si="94"/>
        <v>168.73789645416679</v>
      </c>
      <c r="I447" s="6">
        <f t="shared" si="95"/>
        <v>197.43844962102091</v>
      </c>
      <c r="K447" s="15">
        <f t="shared" si="96"/>
        <v>0.13620615685399878</v>
      </c>
      <c r="L447" s="15">
        <f t="shared" si="97"/>
        <v>13.620615685399878</v>
      </c>
      <c r="M447" s="15">
        <f t="shared" si="98"/>
        <v>0.44687059335301438</v>
      </c>
      <c r="N447" s="15">
        <f t="shared" si="99"/>
        <v>5.3624471202361725</v>
      </c>
      <c r="O447">
        <f t="shared" si="100"/>
        <v>381.6123367085587</v>
      </c>
    </row>
    <row r="448" spans="1:15">
      <c r="A448" s="15">
        <v>0.434</v>
      </c>
      <c r="B448" s="6">
        <f t="shared" si="88"/>
        <v>210.82559847466175</v>
      </c>
      <c r="C448" s="8">
        <f t="shared" si="91"/>
        <v>-1.8184989005646255</v>
      </c>
      <c r="D448" s="6">
        <f t="shared" si="89"/>
        <v>116.52634647409762</v>
      </c>
      <c r="E448" s="12">
        <f t="shared" si="90"/>
        <v>0.13439255741510486</v>
      </c>
      <c r="F448" s="8">
        <f t="shared" si="92"/>
        <v>0.54551724482729647</v>
      </c>
      <c r="G448" s="6">
        <f t="shared" si="93"/>
        <v>1.4927545148961705</v>
      </c>
      <c r="H448" s="6">
        <f t="shared" si="94"/>
        <v>168.35979651599172</v>
      </c>
      <c r="I448" s="6">
        <f t="shared" si="95"/>
        <v>197.12296293703739</v>
      </c>
      <c r="K448" s="15">
        <f t="shared" si="96"/>
        <v>0.13439255741510486</v>
      </c>
      <c r="L448" s="15">
        <f t="shared" si="97"/>
        <v>13.439255741510486</v>
      </c>
      <c r="M448" s="15">
        <f t="shared" si="98"/>
        <v>0.44092046396031775</v>
      </c>
      <c r="N448" s="15">
        <f t="shared" si="99"/>
        <v>5.2910455675238133</v>
      </c>
      <c r="O448">
        <f t="shared" si="100"/>
        <v>382.30429856607844</v>
      </c>
    </row>
    <row r="449" spans="1:15">
      <c r="A449" s="15">
        <v>0.435</v>
      </c>
      <c r="B449" s="6">
        <f t="shared" si="88"/>
        <v>210.65723867814575</v>
      </c>
      <c r="C449" s="8">
        <f t="shared" si="91"/>
        <v>-1.8282977038887807</v>
      </c>
      <c r="D449" s="6">
        <f t="shared" si="89"/>
        <v>116.73708789267403</v>
      </c>
      <c r="E449" s="12">
        <f t="shared" si="90"/>
        <v>0.13256915911287817</v>
      </c>
      <c r="F449" s="8">
        <f t="shared" si="92"/>
        <v>0.5451670564505432</v>
      </c>
      <c r="G449" s="6">
        <f t="shared" si="93"/>
        <v>1.4894145912728392</v>
      </c>
      <c r="H449" s="6">
        <f t="shared" si="94"/>
        <v>167.98310439683098</v>
      </c>
      <c r="I449" s="6">
        <f t="shared" si="95"/>
        <v>196.80843606576542</v>
      </c>
      <c r="K449" s="15">
        <f t="shared" si="96"/>
        <v>0.13256915911287817</v>
      </c>
      <c r="L449" s="15">
        <f t="shared" si="97"/>
        <v>13.256915911287818</v>
      </c>
      <c r="M449" s="15">
        <f t="shared" si="98"/>
        <v>0.43493818606587326</v>
      </c>
      <c r="N449" s="15">
        <f t="shared" si="99"/>
        <v>5.2192582327904793</v>
      </c>
      <c r="O449">
        <f t="shared" si="100"/>
        <v>382.99570744180068</v>
      </c>
    </row>
    <row r="450" spans="1:15">
      <c r="A450" s="15">
        <v>0.436</v>
      </c>
      <c r="B450" s="6">
        <f t="shared" si="88"/>
        <v>210.48925557374892</v>
      </c>
      <c r="C450" s="8">
        <f t="shared" si="91"/>
        <v>-1.8380963865504583</v>
      </c>
      <c r="D450" s="6">
        <f t="shared" si="89"/>
        <v>116.94766113979998</v>
      </c>
      <c r="E450" s="12">
        <f t="shared" si="90"/>
        <v>0.13073596206765856</v>
      </c>
      <c r="F450" s="8">
        <f t="shared" si="92"/>
        <v>0.54481765159339779</v>
      </c>
      <c r="G450" s="6">
        <f t="shared" si="93"/>
        <v>1.486087085042487</v>
      </c>
      <c r="H450" s="6">
        <f t="shared" si="94"/>
        <v>167.60781276899976</v>
      </c>
      <c r="I450" s="6">
        <f t="shared" si="95"/>
        <v>196.4948646851534</v>
      </c>
      <c r="K450" s="15">
        <f t="shared" si="96"/>
        <v>0.13073596206765856</v>
      </c>
      <c r="L450" s="15">
        <f t="shared" si="97"/>
        <v>13.073596206765856</v>
      </c>
      <c r="M450" s="15">
        <f t="shared" si="98"/>
        <v>0.42892376006449662</v>
      </c>
      <c r="N450" s="15">
        <f t="shared" si="99"/>
        <v>5.1470851207739594</v>
      </c>
      <c r="O450">
        <f t="shared" si="100"/>
        <v>383.68656457390136</v>
      </c>
    </row>
    <row r="451" spans="1:15">
      <c r="A451" s="15">
        <v>0.437</v>
      </c>
      <c r="B451" s="6">
        <f t="shared" si="88"/>
        <v>210.32164776097991</v>
      </c>
      <c r="C451" s="8">
        <f t="shared" si="91"/>
        <v>-1.8478949479044713</v>
      </c>
      <c r="D451" s="6">
        <f t="shared" si="89"/>
        <v>117.15806659146735</v>
      </c>
      <c r="E451" s="12">
        <f t="shared" si="90"/>
        <v>0.1288929664004311</v>
      </c>
      <c r="F451" s="8">
        <f t="shared" si="92"/>
        <v>0.54446902734283831</v>
      </c>
      <c r="G451" s="6">
        <f t="shared" si="93"/>
        <v>1.4827719316687336</v>
      </c>
      <c r="H451" s="6">
        <f t="shared" si="94"/>
        <v>167.23391435378494</v>
      </c>
      <c r="I451" s="6">
        <f t="shared" si="95"/>
        <v>196.18224449899347</v>
      </c>
      <c r="K451" s="15">
        <f t="shared" si="96"/>
        <v>0.1288929664004311</v>
      </c>
      <c r="L451" s="15">
        <f t="shared" si="97"/>
        <v>12.88929664004311</v>
      </c>
      <c r="M451" s="15">
        <f t="shared" si="98"/>
        <v>0.42287718635312038</v>
      </c>
      <c r="N451" s="15">
        <f t="shared" si="99"/>
        <v>5.0745262362374444</v>
      </c>
      <c r="O451">
        <f t="shared" si="100"/>
        <v>384.37687119594972</v>
      </c>
    </row>
    <row r="452" spans="1:15">
      <c r="A452" s="15">
        <v>0.438</v>
      </c>
      <c r="B452" s="6">
        <f t="shared" si="88"/>
        <v>210.15441384662614</v>
      </c>
      <c r="C452" s="8">
        <f t="shared" si="91"/>
        <v>-1.857693387305662</v>
      </c>
      <c r="D452" s="6">
        <f t="shared" si="89"/>
        <v>117.36830462227115</v>
      </c>
      <c r="E452" s="12">
        <f t="shared" si="90"/>
        <v>0.12704017223282604</v>
      </c>
      <c r="F452" s="8">
        <f t="shared" si="92"/>
        <v>0.54412118080098248</v>
      </c>
      <c r="G452" s="6">
        <f t="shared" si="93"/>
        <v>1.4794690670458637</v>
      </c>
      <c r="H452" s="6">
        <f t="shared" si="94"/>
        <v>166.86140192104585</v>
      </c>
      <c r="I452" s="6">
        <f t="shared" si="95"/>
        <v>195.87057123672901</v>
      </c>
      <c r="K452" s="15">
        <f t="shared" si="96"/>
        <v>0.12704017223282604</v>
      </c>
      <c r="L452" s="15">
        <f t="shared" si="97"/>
        <v>12.704017223282605</v>
      </c>
      <c r="M452" s="15">
        <f t="shared" si="98"/>
        <v>0.41679846533079412</v>
      </c>
      <c r="N452" s="15">
        <f t="shared" si="99"/>
        <v>5.0015815839695295</v>
      </c>
      <c r="O452">
        <f t="shared" si="100"/>
        <v>385.06662853693211</v>
      </c>
    </row>
    <row r="453" spans="1:15">
      <c r="A453" s="15">
        <v>0.439</v>
      </c>
      <c r="B453" s="6">
        <f t="shared" si="88"/>
        <v>209.9875524447051</v>
      </c>
      <c r="C453" s="8">
        <f t="shared" si="91"/>
        <v>-1.8674917041089134</v>
      </c>
      <c r="D453" s="6">
        <f t="shared" si="89"/>
        <v>117.57837560541682</v>
      </c>
      <c r="E453" s="12">
        <f t="shared" si="90"/>
        <v>0.12517757968711876</v>
      </c>
      <c r="F453" s="8">
        <f t="shared" si="92"/>
        <v>0.54377410908498669</v>
      </c>
      <c r="G453" s="6">
        <f t="shared" si="93"/>
        <v>1.4761784274953176</v>
      </c>
      <c r="H453" s="6">
        <f t="shared" si="94"/>
        <v>166.49026828881836</v>
      </c>
      <c r="I453" s="6">
        <f t="shared" si="95"/>
        <v>195.55984065326362</v>
      </c>
      <c r="K453" s="15">
        <f t="shared" si="96"/>
        <v>0.12517757968711876</v>
      </c>
      <c r="L453" s="15">
        <f t="shared" si="97"/>
        <v>12.517757968711877</v>
      </c>
      <c r="M453" s="15">
        <f t="shared" si="98"/>
        <v>0.4106875973986836</v>
      </c>
      <c r="N453" s="15">
        <f t="shared" si="99"/>
        <v>4.928251168784203</v>
      </c>
      <c r="O453">
        <f t="shared" si="100"/>
        <v>385.75583782127575</v>
      </c>
    </row>
    <row r="454" spans="1:15">
      <c r="A454" s="15">
        <v>0.44</v>
      </c>
      <c r="B454" s="6">
        <f t="shared" si="88"/>
        <v>209.82106217641629</v>
      </c>
      <c r="C454" s="8">
        <f t="shared" si="91"/>
        <v>-1.8772898976691244</v>
      </c>
      <c r="D454" s="6">
        <f t="shared" si="89"/>
        <v>117.78827991272739</v>
      </c>
      <c r="E454" s="12">
        <f t="shared" si="90"/>
        <v>0.12330518888622974</v>
      </c>
      <c r="F454" s="8">
        <f t="shared" si="92"/>
        <v>0.5434278093269459</v>
      </c>
      <c r="G454" s="6">
        <f t="shared" si="93"/>
        <v>1.4728999497622184</v>
      </c>
      <c r="H454" s="6">
        <f t="shared" si="94"/>
        <v>166.12050632292326</v>
      </c>
      <c r="I454" s="6">
        <f t="shared" si="95"/>
        <v>195.25004852877242</v>
      </c>
      <c r="K454" s="15">
        <f t="shared" si="96"/>
        <v>0.12330518888622974</v>
      </c>
      <c r="L454" s="15">
        <f t="shared" si="97"/>
        <v>12.330518888622974</v>
      </c>
      <c r="M454" s="15">
        <f t="shared" si="98"/>
        <v>0.40454458296007134</v>
      </c>
      <c r="N454" s="15">
        <f t="shared" si="99"/>
        <v>4.8545349955208561</v>
      </c>
      <c r="O454">
        <f t="shared" si="100"/>
        <v>386.4445002688725</v>
      </c>
    </row>
    <row r="455" spans="1:15">
      <c r="A455" s="15">
        <v>0.441</v>
      </c>
      <c r="B455" s="6">
        <f t="shared" si="88"/>
        <v>209.65494167009336</v>
      </c>
      <c r="C455" s="8">
        <f t="shared" si="91"/>
        <v>-1.8870879673412506</v>
      </c>
      <c r="D455" s="6">
        <f t="shared" si="89"/>
        <v>117.99801791465065</v>
      </c>
      <c r="E455" s="12">
        <f t="shared" si="90"/>
        <v>0.12142299995372455</v>
      </c>
      <c r="F455" s="8">
        <f t="shared" si="92"/>
        <v>0.54308227867379422</v>
      </c>
      <c r="G455" s="6">
        <f t="shared" si="93"/>
        <v>1.4696335710119315</v>
      </c>
      <c r="H455" s="6">
        <f t="shared" si="94"/>
        <v>165.75210893657825</v>
      </c>
      <c r="I455" s="6">
        <f t="shared" si="95"/>
        <v>194.94119066851417</v>
      </c>
      <c r="K455" s="15">
        <f t="shared" si="96"/>
        <v>0.12142299995372455</v>
      </c>
      <c r="L455" s="15">
        <f t="shared" si="97"/>
        <v>12.142299995372454</v>
      </c>
      <c r="M455" s="15">
        <f t="shared" si="98"/>
        <v>0.39836942242035606</v>
      </c>
      <c r="N455" s="15">
        <f t="shared" si="99"/>
        <v>4.7804330690442729</v>
      </c>
      <c r="O455">
        <f t="shared" si="100"/>
        <v>387.13261709510243</v>
      </c>
    </row>
    <row r="456" spans="1:15">
      <c r="A456" s="15">
        <v>0.442</v>
      </c>
      <c r="B456" s="6">
        <f t="shared" si="88"/>
        <v>209.48918956115679</v>
      </c>
      <c r="C456" s="8">
        <f t="shared" si="91"/>
        <v>-1.8968859124802557</v>
      </c>
      <c r="D456" s="6">
        <f t="shared" si="89"/>
        <v>118.20758998026628</v>
      </c>
      <c r="E456" s="12">
        <f t="shared" si="90"/>
        <v>0.11953101301381379</v>
      </c>
      <c r="F456" s="8">
        <f t="shared" si="92"/>
        <v>0.54273751428720618</v>
      </c>
      <c r="G456" s="6">
        <f t="shared" si="93"/>
        <v>1.4663792288266542</v>
      </c>
      <c r="H456" s="6">
        <f t="shared" si="94"/>
        <v>165.38506909001325</v>
      </c>
      <c r="I456" s="6">
        <f t="shared" si="95"/>
        <v>194.63326290264555</v>
      </c>
      <c r="K456" s="15">
        <f t="shared" si="96"/>
        <v>0.11953101301381379</v>
      </c>
      <c r="L456" s="15">
        <f t="shared" si="97"/>
        <v>11.953101301381379</v>
      </c>
      <c r="M456" s="15">
        <f t="shared" si="98"/>
        <v>0.39216211618705316</v>
      </c>
      <c r="N456" s="15">
        <f t="shared" si="99"/>
        <v>4.7059453942446376</v>
      </c>
      <c r="O456">
        <f t="shared" si="100"/>
        <v>387.82018951085684</v>
      </c>
    </row>
    <row r="457" spans="1:15">
      <c r="A457" s="15">
        <v>0.443</v>
      </c>
      <c r="B457" s="6">
        <f t="shared" si="88"/>
        <v>209.32380449206678</v>
      </c>
      <c r="C457" s="8">
        <f t="shared" si="91"/>
        <v>-1.9066837324411501</v>
      </c>
      <c r="D457" s="6">
        <f t="shared" si="89"/>
        <v>118.41699647729288</v>
      </c>
      <c r="E457" s="12">
        <f t="shared" si="90"/>
        <v>0.11762922819135309</v>
      </c>
      <c r="F457" s="8">
        <f t="shared" si="92"/>
        <v>0.54239351334349895</v>
      </c>
      <c r="G457" s="6">
        <f t="shared" si="93"/>
        <v>1.4631368612020434</v>
      </c>
      <c r="H457" s="6">
        <f t="shared" si="94"/>
        <v>165.01937979009011</v>
      </c>
      <c r="I457" s="6">
        <f t="shared" si="95"/>
        <v>194.32626108603705</v>
      </c>
      <c r="K457" s="15">
        <f t="shared" si="96"/>
        <v>0.11762922819135309</v>
      </c>
      <c r="L457" s="15">
        <f t="shared" si="97"/>
        <v>11.762922819135309</v>
      </c>
      <c r="M457" s="15">
        <f t="shared" si="98"/>
        <v>0.38592266466979358</v>
      </c>
      <c r="N457" s="15">
        <f t="shared" si="99"/>
        <v>4.6310719760375232</v>
      </c>
      <c r="O457">
        <f t="shared" si="100"/>
        <v>388.50721872256156</v>
      </c>
    </row>
    <row r="458" spans="1:15">
      <c r="A458" s="15">
        <v>0.44400000000000001</v>
      </c>
      <c r="B458" s="6">
        <f t="shared" si="88"/>
        <v>209.15878511227669</v>
      </c>
      <c r="C458" s="8">
        <f t="shared" si="91"/>
        <v>-1.916481426578974</v>
      </c>
      <c r="D458" s="6">
        <f t="shared" si="89"/>
        <v>118.62623777209505</v>
      </c>
      <c r="E458" s="12">
        <f t="shared" si="90"/>
        <v>0.11571764561184303</v>
      </c>
      <c r="F458" s="8">
        <f t="shared" si="92"/>
        <v>0.54205027303353559</v>
      </c>
      <c r="G458" s="6">
        <f t="shared" si="93"/>
        <v>1.4599064065438712</v>
      </c>
      <c r="H458" s="6">
        <f t="shared" si="94"/>
        <v>164.65503408992529</v>
      </c>
      <c r="I458" s="6">
        <f t="shared" si="95"/>
        <v>194.0201810980906</v>
      </c>
      <c r="K458" s="15">
        <f t="shared" si="96"/>
        <v>0.11571764561184303</v>
      </c>
      <c r="L458" s="15">
        <f t="shared" si="97"/>
        <v>11.571764561184303</v>
      </c>
      <c r="M458" s="15">
        <f t="shared" si="98"/>
        <v>0.37965106828032491</v>
      </c>
      <c r="N458" s="15">
        <f t="shared" si="99"/>
        <v>4.5558128193638989</v>
      </c>
      <c r="O458">
        <f t="shared" si="100"/>
        <v>389.19370593220032</v>
      </c>
    </row>
    <row r="459" spans="1:15">
      <c r="A459" s="15">
        <v>0.44500000000000001</v>
      </c>
      <c r="B459" s="6">
        <f t="shared" si="88"/>
        <v>208.99413007818677</v>
      </c>
      <c r="C459" s="8">
        <f t="shared" si="91"/>
        <v>-1.9262789942487981</v>
      </c>
      <c r="D459" s="6">
        <f t="shared" si="89"/>
        <v>118.83531422969028</v>
      </c>
      <c r="E459" s="12">
        <f t="shared" si="90"/>
        <v>0.11379626540142915</v>
      </c>
      <c r="F459" s="8">
        <f t="shared" si="92"/>
        <v>0.54170779056262852</v>
      </c>
      <c r="G459" s="6">
        <f t="shared" si="93"/>
        <v>1.4566878036647142</v>
      </c>
      <c r="H459" s="6">
        <f t="shared" si="94"/>
        <v>164.29202508851668</v>
      </c>
      <c r="I459" s="6">
        <f t="shared" si="95"/>
        <v>193.71501884255827</v>
      </c>
      <c r="K459" s="15">
        <f t="shared" si="96"/>
        <v>0.11379626540142915</v>
      </c>
      <c r="L459" s="15">
        <f t="shared" si="97"/>
        <v>11.379626540142915</v>
      </c>
      <c r="M459" s="15">
        <f t="shared" si="98"/>
        <v>0.37334732743251031</v>
      </c>
      <c r="N459" s="15">
        <f t="shared" si="99"/>
        <v>4.4801679291901237</v>
      </c>
      <c r="O459">
        <f t="shared" si="100"/>
        <v>389.87965233733706</v>
      </c>
    </row>
    <row r="460" spans="1:15">
      <c r="A460" s="15">
        <v>0.44600000000000001</v>
      </c>
      <c r="B460" s="6">
        <f t="shared" si="88"/>
        <v>208.82983805309826</v>
      </c>
      <c r="C460" s="8">
        <f t="shared" si="91"/>
        <v>-1.93607643480573</v>
      </c>
      <c r="D460" s="6">
        <f t="shared" si="89"/>
        <v>119.04422621375592</v>
      </c>
      <c r="E460" s="12">
        <f t="shared" si="90"/>
        <v>0.11186508768690188</v>
      </c>
      <c r="F460" s="8">
        <f t="shared" si="92"/>
        <v>0.54136606315044444</v>
      </c>
      <c r="G460" s="6">
        <f t="shared" si="93"/>
        <v>1.4534809917806728</v>
      </c>
      <c r="H460" s="6">
        <f t="shared" si="94"/>
        <v>163.93034593037336</v>
      </c>
      <c r="I460" s="6">
        <f t="shared" si="95"/>
        <v>193.41077024736339</v>
      </c>
      <c r="K460" s="15">
        <f t="shared" si="96"/>
        <v>0.11186508768690188</v>
      </c>
      <c r="L460" s="15">
        <f t="shared" si="97"/>
        <v>11.186508768690189</v>
      </c>
      <c r="M460" s="15">
        <f t="shared" si="98"/>
        <v>0.36701144254232904</v>
      </c>
      <c r="N460" s="15">
        <f t="shared" si="99"/>
        <v>4.4041373105079487</v>
      </c>
      <c r="O460">
        <f t="shared" si="100"/>
        <v>390.56505913113898</v>
      </c>
    </row>
    <row r="461" spans="1:15">
      <c r="A461" s="15">
        <v>0.44700000000000001</v>
      </c>
      <c r="B461" s="6">
        <f t="shared" si="88"/>
        <v>208.66590770716789</v>
      </c>
      <c r="C461" s="8">
        <f t="shared" si="91"/>
        <v>-1.9458737476049122</v>
      </c>
      <c r="D461" s="6">
        <f t="shared" si="89"/>
        <v>119.25297408663606</v>
      </c>
      <c r="E461" s="12">
        <f t="shared" si="90"/>
        <v>0.10992411259569657</v>
      </c>
      <c r="F461" s="8">
        <f t="shared" si="92"/>
        <v>0.54102508803090932</v>
      </c>
      <c r="G461" s="6">
        <f t="shared" si="93"/>
        <v>1.4502859105081258</v>
      </c>
      <c r="H461" s="6">
        <f t="shared" si="94"/>
        <v>163.56998980514973</v>
      </c>
      <c r="I461" s="6">
        <f t="shared" si="95"/>
        <v>193.10743126442247</v>
      </c>
      <c r="K461" s="15">
        <f t="shared" si="96"/>
        <v>0.10992411259569657</v>
      </c>
      <c r="L461" s="15">
        <f t="shared" si="97"/>
        <v>10.992411259569657</v>
      </c>
      <c r="M461" s="15">
        <f t="shared" si="98"/>
        <v>0.36064341402787586</v>
      </c>
      <c r="N461" s="15">
        <f t="shared" si="99"/>
        <v>4.3277209683345106</v>
      </c>
      <c r="O461">
        <f t="shared" si="100"/>
        <v>391.24992750239903</v>
      </c>
    </row>
    <row r="462" spans="1:15">
      <c r="A462" s="15">
        <v>0.44800000000000001</v>
      </c>
      <c r="B462" s="6">
        <f t="shared" si="88"/>
        <v>208.50233771736274</v>
      </c>
      <c r="C462" s="8">
        <f t="shared" si="91"/>
        <v>-1.9556709320015153</v>
      </c>
      <c r="D462" s="6">
        <f t="shared" si="89"/>
        <v>119.46155820934833</v>
      </c>
      <c r="E462" s="12">
        <f t="shared" si="90"/>
        <v>0.10797334025589335</v>
      </c>
      <c r="F462" s="8">
        <f t="shared" si="92"/>
        <v>0.54068486245211456</v>
      </c>
      <c r="G462" s="6">
        <f t="shared" si="93"/>
        <v>1.4471024998605089</v>
      </c>
      <c r="H462" s="6">
        <f t="shared" si="94"/>
        <v>163.21094994728207</v>
      </c>
      <c r="I462" s="6">
        <f t="shared" si="95"/>
        <v>192.80499786946916</v>
      </c>
      <c r="K462" s="15">
        <f t="shared" si="96"/>
        <v>0.10797334025589335</v>
      </c>
      <c r="L462" s="15">
        <f t="shared" si="97"/>
        <v>10.797334025589334</v>
      </c>
      <c r="M462" s="15">
        <f t="shared" si="98"/>
        <v>0.35424324230936133</v>
      </c>
      <c r="N462" s="15">
        <f t="shared" si="99"/>
        <v>4.2509189077123359</v>
      </c>
      <c r="O462">
        <f t="shared" si="100"/>
        <v>391.93425863555836</v>
      </c>
    </row>
    <row r="463" spans="1:15">
      <c r="A463" s="15">
        <v>0.44900000000000001</v>
      </c>
      <c r="B463" s="6">
        <f t="shared" ref="B463:B514" si="101">B462-(H462*(A463-A462))</f>
        <v>208.33912676741545</v>
      </c>
      <c r="C463" s="8">
        <f t="shared" si="91"/>
        <v>-1.9654679873507541</v>
      </c>
      <c r="D463" s="6">
        <f t="shared" ref="D463:D514" si="102">(B462+B463)/2*(A463-A462)+D462</f>
        <v>119.66997894159071</v>
      </c>
      <c r="E463" s="12">
        <f t="shared" ref="E463:E514" si="103">(C462+C463)/2*(A463-A462)+E462</f>
        <v>0.10601277079621721</v>
      </c>
      <c r="F463" s="8">
        <f t="shared" si="92"/>
        <v>0.5403453836762242</v>
      </c>
      <c r="G463" s="6">
        <f t="shared" si="93"/>
        <v>1.443930700245132</v>
      </c>
      <c r="H463" s="6">
        <f t="shared" si="94"/>
        <v>162.85321963562967</v>
      </c>
      <c r="I463" s="6">
        <f t="shared" si="95"/>
        <v>192.50346606187975</v>
      </c>
      <c r="K463" s="15">
        <f t="shared" si="96"/>
        <v>0.10601277079621721</v>
      </c>
      <c r="L463" s="15">
        <f t="shared" si="97"/>
        <v>10.60127707962172</v>
      </c>
      <c r="M463" s="15">
        <f t="shared" si="98"/>
        <v>0.34781092780911155</v>
      </c>
      <c r="N463" s="15">
        <f t="shared" si="99"/>
        <v>4.1737311337093388</v>
      </c>
      <c r="O463">
        <f t="shared" si="100"/>
        <v>392.61805371072847</v>
      </c>
    </row>
    <row r="464" spans="1:15">
      <c r="A464" s="15">
        <v>0.45</v>
      </c>
      <c r="B464" s="6">
        <f t="shared" si="101"/>
        <v>208.17627354777983</v>
      </c>
      <c r="C464" s="8">
        <f t="shared" ref="C464:C514" si="104">IF(C463&gt;0,$L$9*(($L$8-$L$9*TAN(A464*$G$9/$L$9))/(($L$9+$L$8*TAN(A464*$G$9/$L$9)))),-SQRT(2*$L$5*$G$9/$G$10/(3.14159/4*($G$5*0.0254)^2)/0.485)*TANH(((A464-$O$7)*SQRT($G$9*$G$10*0.485*(3.14159/4*($G$5*0.0254)^2)/2/$L$5))))</f>
        <v>-1.9752649130078601</v>
      </c>
      <c r="D464" s="6">
        <f t="shared" si="102"/>
        <v>119.87823664174832</v>
      </c>
      <c r="E464" s="12">
        <f t="shared" si="103"/>
        <v>0.1040424043460379</v>
      </c>
      <c r="F464" s="8">
        <f t="shared" si="92"/>
        <v>0.54000664897938211</v>
      </c>
      <c r="G464" s="6">
        <f t="shared" si="93"/>
        <v>1.4407704524600198</v>
      </c>
      <c r="H464" s="6">
        <f t="shared" si="94"/>
        <v>162.49679219311838</v>
      </c>
      <c r="I464" s="6">
        <f t="shared" si="95"/>
        <v>192.20283186449998</v>
      </c>
      <c r="K464" s="15">
        <f t="shared" si="96"/>
        <v>0.1040424043460379</v>
      </c>
      <c r="L464" s="15">
        <f t="shared" si="97"/>
        <v>10.404240434603789</v>
      </c>
      <c r="M464" s="15">
        <f t="shared" si="98"/>
        <v>0.34134647095156789</v>
      </c>
      <c r="N464" s="15">
        <f t="shared" si="99"/>
        <v>4.0961576514188147</v>
      </c>
      <c r="O464">
        <f t="shared" si="100"/>
        <v>393.30131390371355</v>
      </c>
    </row>
    <row r="465" spans="1:15">
      <c r="A465" s="15">
        <v>0.45100000000000001</v>
      </c>
      <c r="B465" s="6">
        <f t="shared" si="101"/>
        <v>208.01377675558672</v>
      </c>
      <c r="C465" s="8">
        <f t="shared" si="104"/>
        <v>-1.9850617083281181</v>
      </c>
      <c r="D465" s="6">
        <f t="shared" si="102"/>
        <v>120.08633166689999</v>
      </c>
      <c r="E465" s="12">
        <f t="shared" si="103"/>
        <v>0.10206224103536991</v>
      </c>
      <c r="F465" s="8">
        <f t="shared" si="92"/>
        <v>0.53966865565162048</v>
      </c>
      <c r="G465" s="6">
        <f t="shared" si="93"/>
        <v>1.4376216976907847</v>
      </c>
      <c r="H465" s="6">
        <f t="shared" si="94"/>
        <v>162.1416609863881</v>
      </c>
      <c r="I465" s="6">
        <f t="shared" si="95"/>
        <v>191.90309132347312</v>
      </c>
      <c r="K465" s="15">
        <f t="shared" si="96"/>
        <v>0.10206224103536991</v>
      </c>
      <c r="L465" s="15">
        <f t="shared" si="97"/>
        <v>10.206224103536991</v>
      </c>
      <c r="M465" s="15">
        <f t="shared" si="98"/>
        <v>0.3348498721632871</v>
      </c>
      <c r="N465" s="15">
        <f t="shared" si="99"/>
        <v>4.0181984659594452</v>
      </c>
      <c r="O465">
        <f t="shared" si="100"/>
        <v>393.98404038603218</v>
      </c>
    </row>
    <row r="466" spans="1:15">
      <c r="A466" s="15">
        <v>0.45200000000000001</v>
      </c>
      <c r="B466" s="6">
        <f t="shared" si="101"/>
        <v>207.85163509460034</v>
      </c>
      <c r="C466" s="8">
        <f t="shared" si="104"/>
        <v>-1.9948583726668294</v>
      </c>
      <c r="D466" s="6">
        <f t="shared" si="102"/>
        <v>120.29426437282508</v>
      </c>
      <c r="E466" s="12">
        <f t="shared" si="103"/>
        <v>0.10007228099487243</v>
      </c>
      <c r="F466" s="8">
        <f t="shared" si="92"/>
        <v>0.53933140099676879</v>
      </c>
      <c r="G466" s="6">
        <f t="shared" si="93"/>
        <v>1.4344843775075309</v>
      </c>
      <c r="H466" s="6">
        <f t="shared" si="94"/>
        <v>161.78781942544339</v>
      </c>
      <c r="I466" s="6">
        <f t="shared" si="95"/>
        <v>191.6042405080706</v>
      </c>
      <c r="K466" s="15">
        <f t="shared" si="96"/>
        <v>0.10007228099487243</v>
      </c>
      <c r="L466" s="15">
        <f t="shared" si="97"/>
        <v>10.007228099487243</v>
      </c>
      <c r="M466" s="15">
        <f t="shared" si="98"/>
        <v>0.32832113187294104</v>
      </c>
      <c r="N466" s="15">
        <f t="shared" si="99"/>
        <v>3.9398535824752923</v>
      </c>
      <c r="O466">
        <f t="shared" si="100"/>
        <v>394.66623432493947</v>
      </c>
    </row>
    <row r="467" spans="1:15">
      <c r="A467" s="15">
        <v>0.45300000000000001</v>
      </c>
      <c r="B467" s="6">
        <f t="shared" si="101"/>
        <v>207.68984727517488</v>
      </c>
      <c r="C467" s="8">
        <f t="shared" si="104"/>
        <v>-2.0046549053793501</v>
      </c>
      <c r="D467" s="6">
        <f t="shared" si="102"/>
        <v>120.50203511400997</v>
      </c>
      <c r="E467" s="12">
        <f t="shared" si="103"/>
        <v>9.8072524355849344E-2</v>
      </c>
      <c r="F467" s="8">
        <f t="shared" si="92"/>
        <v>0.53899488233236381</v>
      </c>
      <c r="G467" s="6">
        <f t="shared" si="93"/>
        <v>1.4313584338617857</v>
      </c>
      <c r="H467" s="6">
        <f t="shared" si="94"/>
        <v>161.43526096330754</v>
      </c>
      <c r="I467" s="6">
        <f t="shared" si="95"/>
        <v>191.30627551052308</v>
      </c>
      <c r="K467" s="15">
        <f t="shared" si="96"/>
        <v>9.8072524355849344E-2</v>
      </c>
      <c r="L467" s="15">
        <f t="shared" si="97"/>
        <v>9.8072524355849353</v>
      </c>
      <c r="M467" s="15">
        <f t="shared" si="98"/>
        <v>0.32176025051131679</v>
      </c>
      <c r="N467" s="15">
        <f t="shared" si="99"/>
        <v>3.8611230061358013</v>
      </c>
      <c r="O467">
        <f t="shared" si="100"/>
        <v>395.34789688344847</v>
      </c>
    </row>
    <row r="468" spans="1:15">
      <c r="A468" s="15">
        <v>0.45400000000000001</v>
      </c>
      <c r="B468" s="6">
        <f t="shared" si="101"/>
        <v>207.52841201421157</v>
      </c>
      <c r="C468" s="8">
        <f t="shared" si="104"/>
        <v>-2.0144513058210456</v>
      </c>
      <c r="D468" s="6">
        <f t="shared" si="102"/>
        <v>120.70964424365467</v>
      </c>
      <c r="E468" s="12">
        <f t="shared" si="103"/>
        <v>9.6062971250249152E-2</v>
      </c>
      <c r="F468" s="8">
        <f t="shared" si="92"/>
        <v>0.53865909698956016</v>
      </c>
      <c r="G468" s="6">
        <f t="shared" si="93"/>
        <v>1.428243809083461</v>
      </c>
      <c r="H468" s="6">
        <f t="shared" si="94"/>
        <v>161.08397909567984</v>
      </c>
      <c r="I468" s="6">
        <f t="shared" si="95"/>
        <v>191.00919244585285</v>
      </c>
      <c r="K468" s="15">
        <f t="shared" si="96"/>
        <v>9.6062971250249152E-2</v>
      </c>
      <c r="L468" s="15">
        <f t="shared" si="97"/>
        <v>9.6062971250249145</v>
      </c>
      <c r="M468" s="15">
        <f t="shared" si="98"/>
        <v>0.31516722851131612</v>
      </c>
      <c r="N468" s="15">
        <f t="shared" si="99"/>
        <v>3.7820067421357932</v>
      </c>
      <c r="O468">
        <f t="shared" si="100"/>
        <v>396.02902922035196</v>
      </c>
    </row>
    <row r="469" spans="1:15">
      <c r="A469" s="15">
        <v>0.45500000000000002</v>
      </c>
      <c r="B469" s="6">
        <f t="shared" si="101"/>
        <v>207.36732803511589</v>
      </c>
      <c r="C469" s="8">
        <f t="shared" si="104"/>
        <v>-2.0242475733473464</v>
      </c>
      <c r="D469" s="6">
        <f t="shared" si="102"/>
        <v>120.91709211367933</v>
      </c>
      <c r="E469" s="12">
        <f t="shared" si="103"/>
        <v>9.404362181066496E-2</v>
      </c>
      <c r="F469" s="8">
        <f t="shared" si="92"/>
        <v>0.5383240423130411</v>
      </c>
      <c r="G469" s="6">
        <f t="shared" si="93"/>
        <v>1.4251404458778412</v>
      </c>
      <c r="H469" s="6">
        <f t="shared" si="94"/>
        <v>160.73396736059578</v>
      </c>
      <c r="I469" s="6">
        <f t="shared" si="95"/>
        <v>190.7129874517093</v>
      </c>
      <c r="K469" s="15">
        <f t="shared" si="96"/>
        <v>9.404362181066496E-2</v>
      </c>
      <c r="L469" s="15">
        <f t="shared" si="97"/>
        <v>9.4043621810664959</v>
      </c>
      <c r="M469" s="15">
        <f t="shared" si="98"/>
        <v>0.30854206630795589</v>
      </c>
      <c r="N469" s="15">
        <f t="shared" si="99"/>
        <v>3.7025047956954706</v>
      </c>
      <c r="O469">
        <f t="shared" si="100"/>
        <v>396.70963249024368</v>
      </c>
    </row>
    <row r="470" spans="1:15">
      <c r="A470" s="15">
        <v>0.45600000000000002</v>
      </c>
      <c r="B470" s="6">
        <f t="shared" si="101"/>
        <v>207.2065940677553</v>
      </c>
      <c r="C470" s="8">
        <f t="shared" si="104"/>
        <v>-2.0340437073136903</v>
      </c>
      <c r="D470" s="6">
        <f t="shared" si="102"/>
        <v>121.12437907473077</v>
      </c>
      <c r="E470" s="12">
        <f t="shared" si="103"/>
        <v>9.2014476170334439E-2</v>
      </c>
      <c r="F470" s="8">
        <f t="shared" si="92"/>
        <v>0.53798971566093112</v>
      </c>
      <c r="G470" s="6">
        <f t="shared" si="93"/>
        <v>1.4220482873226017</v>
      </c>
      <c r="H470" s="6">
        <f t="shared" si="94"/>
        <v>160.38521933809088</v>
      </c>
      <c r="I470" s="6">
        <f t="shared" si="95"/>
        <v>190.41765668820346</v>
      </c>
      <c r="K470" s="15">
        <f t="shared" si="96"/>
        <v>9.2014476170334439E-2</v>
      </c>
      <c r="L470" s="15">
        <f t="shared" si="97"/>
        <v>9.2014476170334447</v>
      </c>
      <c r="M470" s="15">
        <f t="shared" si="98"/>
        <v>0.30188476433836758</v>
      </c>
      <c r="N470" s="15">
        <f t="shared" si="99"/>
        <v>3.6226171720604112</v>
      </c>
      <c r="O470">
        <f t="shared" si="100"/>
        <v>397.38970784353967</v>
      </c>
    </row>
    <row r="471" spans="1:15">
      <c r="A471" s="15">
        <v>0.45700000000000002</v>
      </c>
      <c r="B471" s="6">
        <f t="shared" si="101"/>
        <v>207.04620884841722</v>
      </c>
      <c r="C471" s="8">
        <f t="shared" si="104"/>
        <v>-2.0438397070755703</v>
      </c>
      <c r="D471" s="6">
        <f t="shared" si="102"/>
        <v>121.33150547618885</v>
      </c>
      <c r="E471" s="12">
        <f t="shared" si="103"/>
        <v>8.99755344631398E-2</v>
      </c>
      <c r="F471" s="8">
        <f t="shared" ref="F471:F514" si="105">0.107+(2.08*10^-3)*(B471)</f>
        <v>0.53765611440470784</v>
      </c>
      <c r="G471" s="6">
        <f t="shared" ref="G471:G514" si="106">F471*(1/2)*$G$10*(B471)^2*(3.14159/4*($G$5*0.0254)^2)</f>
        <v>1.418967276864854</v>
      </c>
      <c r="H471" s="6">
        <f t="shared" ref="H471:H514" si="107">G471/((4/3*3.14159*($G$5*0.0254/2)^3)*$G$6)</f>
        <v>160.03772864986738</v>
      </c>
      <c r="I471" s="6">
        <f t="shared" ref="I471:I514" si="108">1/2*($G$6*4/3*3.14259*($G$5*0.0254/2)^3)*(SQRT(B471^2+C471^2))^2</f>
        <v>190.12319633774624</v>
      </c>
      <c r="K471" s="15">
        <f t="shared" ref="K471:K514" si="109">E471</f>
        <v>8.99755344631398E-2</v>
      </c>
      <c r="L471" s="15">
        <f t="shared" ref="L471:L514" si="110">K471*100</f>
        <v>8.9975534463139795</v>
      </c>
      <c r="M471" s="15">
        <f t="shared" ref="M471:M514" si="111">N471/12</f>
        <v>0.29519532304179724</v>
      </c>
      <c r="N471" s="15">
        <f t="shared" ref="N471:N514" si="112">L471/2.54</f>
        <v>3.5423438765015667</v>
      </c>
      <c r="O471">
        <f t="shared" ref="O471:O514" si="113">D471*3.28084</f>
        <v>398.06925642649941</v>
      </c>
    </row>
    <row r="472" spans="1:15">
      <c r="A472" s="15">
        <v>0.45800000000000002</v>
      </c>
      <c r="B472" s="6">
        <f t="shared" si="101"/>
        <v>206.88617111976737</v>
      </c>
      <c r="C472" s="8">
        <f t="shared" si="104"/>
        <v>-2.0536355719884987</v>
      </c>
      <c r="D472" s="6">
        <f t="shared" si="102"/>
        <v>121.53847166617294</v>
      </c>
      <c r="E472" s="12">
        <f t="shared" si="103"/>
        <v>8.7926796823607767E-2</v>
      </c>
      <c r="F472" s="8">
        <f t="shared" si="105"/>
        <v>0.53732323592911624</v>
      </c>
      <c r="G472" s="6">
        <f t="shared" si="106"/>
        <v>1.4158973583182202</v>
      </c>
      <c r="H472" s="6">
        <f t="shared" si="107"/>
        <v>159.69148895896421</v>
      </c>
      <c r="I472" s="6">
        <f t="shared" si="108"/>
        <v>189.82960260488613</v>
      </c>
      <c r="K472" s="15">
        <f t="shared" si="109"/>
        <v>8.7926796823607767E-2</v>
      </c>
      <c r="L472" s="15">
        <f t="shared" si="110"/>
        <v>8.7926796823607773</v>
      </c>
      <c r="M472" s="15">
        <f t="shared" si="111"/>
        <v>0.28847374285960553</v>
      </c>
      <c r="N472" s="15">
        <f t="shared" si="112"/>
        <v>3.4616849143152666</v>
      </c>
      <c r="O472">
        <f t="shared" si="113"/>
        <v>398.74827938124685</v>
      </c>
    </row>
    <row r="473" spans="1:15">
      <c r="A473" s="15">
        <v>0.45900000000000002</v>
      </c>
      <c r="B473" s="6">
        <f t="shared" si="101"/>
        <v>206.7264796308084</v>
      </c>
      <c r="C473" s="8">
        <f t="shared" si="104"/>
        <v>-2.0634313014080314</v>
      </c>
      <c r="D473" s="6">
        <f t="shared" si="102"/>
        <v>121.74527799154822</v>
      </c>
      <c r="E473" s="12">
        <f t="shared" si="103"/>
        <v>8.5868263386909505E-2</v>
      </c>
      <c r="F473" s="8">
        <f t="shared" si="105"/>
        <v>0.53699107763208154</v>
      </c>
      <c r="G473" s="6">
        <f t="shared" si="106"/>
        <v>1.4128384758599308</v>
      </c>
      <c r="H473" s="6">
        <f t="shared" si="107"/>
        <v>159.34649396942987</v>
      </c>
      <c r="I473" s="6">
        <f t="shared" si="108"/>
        <v>189.53687171615013</v>
      </c>
      <c r="K473" s="15">
        <f t="shared" si="109"/>
        <v>8.5868263386909505E-2</v>
      </c>
      <c r="L473" s="15">
        <f t="shared" si="110"/>
        <v>8.5868263386909511</v>
      </c>
      <c r="M473" s="15">
        <f t="shared" si="111"/>
        <v>0.28172002423526743</v>
      </c>
      <c r="N473" s="15">
        <f t="shared" si="112"/>
        <v>3.3806402908232092</v>
      </c>
      <c r="O473">
        <f t="shared" si="113"/>
        <v>399.42677784579104</v>
      </c>
    </row>
    <row r="474" spans="1:15">
      <c r="A474" s="15">
        <v>0.46</v>
      </c>
      <c r="B474" s="6">
        <f t="shared" si="101"/>
        <v>206.56713313683898</v>
      </c>
      <c r="C474" s="8">
        <f t="shared" si="104"/>
        <v>-2.0732268946897707</v>
      </c>
      <c r="D474" s="6">
        <f t="shared" si="102"/>
        <v>121.95192479793205</v>
      </c>
      <c r="E474" s="12">
        <f t="shared" si="103"/>
        <v>8.3799934288860609E-2</v>
      </c>
      <c r="F474" s="8">
        <f t="shared" si="105"/>
        <v>0.53665963692462515</v>
      </c>
      <c r="G474" s="6">
        <f t="shared" si="106"/>
        <v>1.4097905740279573</v>
      </c>
      <c r="H474" s="6">
        <f t="shared" si="107"/>
        <v>159.00273742599884</v>
      </c>
      <c r="I474" s="6">
        <f t="shared" si="108"/>
        <v>189.24499991988446</v>
      </c>
      <c r="K474" s="15">
        <f t="shared" si="109"/>
        <v>8.3799934288860609E-2</v>
      </c>
      <c r="L474" s="15">
        <f t="shared" si="110"/>
        <v>8.3799934288860616</v>
      </c>
      <c r="M474" s="15">
        <f t="shared" si="111"/>
        <v>0.27493416761437212</v>
      </c>
      <c r="N474" s="15">
        <f t="shared" si="112"/>
        <v>3.2992100113724652</v>
      </c>
      <c r="O474">
        <f t="shared" si="113"/>
        <v>400.1047529540474</v>
      </c>
    </row>
    <row r="475" spans="1:15">
      <c r="A475" s="15">
        <v>0.46100000000000002</v>
      </c>
      <c r="B475" s="6">
        <f t="shared" si="101"/>
        <v>206.40813039941298</v>
      </c>
      <c r="C475" s="8">
        <f t="shared" si="104"/>
        <v>-2.0830223511893324</v>
      </c>
      <c r="D475" s="6">
        <f t="shared" si="102"/>
        <v>122.15841242970018</v>
      </c>
      <c r="E475" s="12">
        <f t="shared" si="103"/>
        <v>8.1721809665921061E-2</v>
      </c>
      <c r="F475" s="8">
        <f t="shared" si="105"/>
        <v>0.53632891123077908</v>
      </c>
      <c r="G475" s="6">
        <f t="shared" si="106"/>
        <v>1.4067535977181611</v>
      </c>
      <c r="H475" s="6">
        <f t="shared" si="107"/>
        <v>158.66021311377008</v>
      </c>
      <c r="I475" s="6">
        <f t="shared" si="108"/>
        <v>188.95398348609777</v>
      </c>
      <c r="K475" s="15">
        <f t="shared" si="109"/>
        <v>8.1721809665921061E-2</v>
      </c>
      <c r="L475" s="15">
        <f t="shared" si="110"/>
        <v>8.1721809665921068</v>
      </c>
      <c r="M475" s="15">
        <f t="shared" si="111"/>
        <v>0.26811617344462291</v>
      </c>
      <c r="N475" s="15">
        <f t="shared" si="112"/>
        <v>3.2173940813354749</v>
      </c>
      <c r="O475">
        <f t="shared" si="113"/>
        <v>400.78220583585755</v>
      </c>
    </row>
    <row r="476" spans="1:15">
      <c r="A476" s="15">
        <v>0.46200000000000002</v>
      </c>
      <c r="B476" s="6">
        <f t="shared" si="101"/>
        <v>206.24947018629922</v>
      </c>
      <c r="C476" s="8">
        <f t="shared" si="104"/>
        <v>-2.0928176702623831</v>
      </c>
      <c r="D476" s="6">
        <f t="shared" si="102"/>
        <v>122.36474122999303</v>
      </c>
      <c r="E476" s="12">
        <f t="shared" si="103"/>
        <v>7.9633889655195203E-2</v>
      </c>
      <c r="F476" s="8">
        <f t="shared" si="105"/>
        <v>0.53599889798750244</v>
      </c>
      <c r="G476" s="6">
        <f t="shared" si="106"/>
        <v>1.4037274921814789</v>
      </c>
      <c r="H476" s="6">
        <f t="shared" si="107"/>
        <v>158.31891485788964</v>
      </c>
      <c r="I476" s="6">
        <f t="shared" si="108"/>
        <v>188.66381870630497</v>
      </c>
      <c r="K476" s="15">
        <f t="shared" si="109"/>
        <v>7.9633889655195203E-2</v>
      </c>
      <c r="L476" s="15">
        <f t="shared" si="110"/>
        <v>7.9633889655195205</v>
      </c>
      <c r="M476" s="15">
        <f t="shared" si="111"/>
        <v>0.26126604217583727</v>
      </c>
      <c r="N476" s="15">
        <f t="shared" si="112"/>
        <v>3.1351925061100472</v>
      </c>
      <c r="O476">
        <f t="shared" si="113"/>
        <v>401.45913761701036</v>
      </c>
    </row>
    <row r="477" spans="1:15">
      <c r="A477" s="15">
        <v>0.46300000000000002</v>
      </c>
      <c r="B477" s="6">
        <f t="shared" si="101"/>
        <v>206.09115127144133</v>
      </c>
      <c r="C477" s="8">
        <f t="shared" si="104"/>
        <v>-2.1026128512646278</v>
      </c>
      <c r="D477" s="6">
        <f t="shared" si="102"/>
        <v>122.57091154072189</v>
      </c>
      <c r="E477" s="12">
        <f t="shared" si="103"/>
        <v>7.7536174394431695E-2</v>
      </c>
      <c r="F477" s="8">
        <f t="shared" si="105"/>
        <v>0.53566959464459807</v>
      </c>
      <c r="G477" s="6">
        <f t="shared" si="106"/>
        <v>1.4007122030211268</v>
      </c>
      <c r="H477" s="6">
        <f t="shared" si="107"/>
        <v>157.9788365232352</v>
      </c>
      <c r="I477" s="6">
        <f t="shared" si="108"/>
        <v>188.37450189337289</v>
      </c>
      <c r="K477" s="15">
        <f t="shared" si="109"/>
        <v>7.7536174394431695E-2</v>
      </c>
      <c r="L477" s="15">
        <f t="shared" si="110"/>
        <v>7.7536174394431692</v>
      </c>
      <c r="M477" s="15">
        <f t="shared" si="111"/>
        <v>0.25438377425994646</v>
      </c>
      <c r="N477" s="15">
        <f t="shared" si="112"/>
        <v>3.0526052911193577</v>
      </c>
      <c r="O477">
        <f t="shared" si="113"/>
        <v>402.13554941926202</v>
      </c>
    </row>
    <row r="478" spans="1:15">
      <c r="A478" s="15">
        <v>0.46400000000000002</v>
      </c>
      <c r="B478" s="6">
        <f t="shared" si="101"/>
        <v>205.93317243491811</v>
      </c>
      <c r="C478" s="8">
        <f t="shared" si="104"/>
        <v>-2.1124078935517945</v>
      </c>
      <c r="D478" s="6">
        <f t="shared" si="102"/>
        <v>122.77692370257508</v>
      </c>
      <c r="E478" s="12">
        <f t="shared" si="103"/>
        <v>7.5428664022023487E-2</v>
      </c>
      <c r="F478" s="8">
        <f t="shared" si="105"/>
        <v>0.5353409986646297</v>
      </c>
      <c r="G478" s="6">
        <f t="shared" si="106"/>
        <v>1.3977076761898357</v>
      </c>
      <c r="H478" s="6">
        <f t="shared" si="107"/>
        <v>157.63997201410447</v>
      </c>
      <c r="I478" s="6">
        <f t="shared" si="108"/>
        <v>188.08602938136715</v>
      </c>
      <c r="K478" s="15">
        <f t="shared" si="109"/>
        <v>7.5428664022023487E-2</v>
      </c>
      <c r="L478" s="15">
        <f t="shared" si="110"/>
        <v>7.5428664022023488</v>
      </c>
      <c r="M478" s="15">
        <f t="shared" si="111"/>
        <v>0.24746937015099568</v>
      </c>
      <c r="N478" s="15">
        <f t="shared" si="112"/>
        <v>2.9696324418119482</v>
      </c>
      <c r="O478">
        <f t="shared" si="113"/>
        <v>402.81144236035641</v>
      </c>
    </row>
    <row r="479" spans="1:15">
      <c r="A479" s="15">
        <v>0.46500000000000002</v>
      </c>
      <c r="B479" s="6">
        <f t="shared" si="101"/>
        <v>205.77553246290401</v>
      </c>
      <c r="C479" s="8">
        <f t="shared" si="104"/>
        <v>-2.1222027964796575</v>
      </c>
      <c r="D479" s="6">
        <f t="shared" si="102"/>
        <v>122.98277805502399</v>
      </c>
      <c r="E479" s="12">
        <f t="shared" si="103"/>
        <v>7.3311358677007762E-2</v>
      </c>
      <c r="F479" s="8">
        <f t="shared" si="105"/>
        <v>0.53501310752284037</v>
      </c>
      <c r="G479" s="6">
        <f t="shared" si="106"/>
        <v>1.3947138579871077</v>
      </c>
      <c r="H479" s="6">
        <f t="shared" si="107"/>
        <v>157.30231527390546</v>
      </c>
      <c r="I479" s="6">
        <f t="shared" si="108"/>
        <v>187.79839752539982</v>
      </c>
      <c r="K479" s="15">
        <f t="shared" si="109"/>
        <v>7.3311358677007762E-2</v>
      </c>
      <c r="L479" s="15">
        <f t="shared" si="110"/>
        <v>7.3311358677007759</v>
      </c>
      <c r="M479" s="15">
        <f t="shared" si="111"/>
        <v>0.24052283030514357</v>
      </c>
      <c r="N479" s="15">
        <f t="shared" si="112"/>
        <v>2.886273963661723</v>
      </c>
      <c r="O479">
        <f t="shared" si="113"/>
        <v>403.48681755404488</v>
      </c>
    </row>
    <row r="480" spans="1:15">
      <c r="A480" s="15">
        <v>0.46600000000000003</v>
      </c>
      <c r="B480" s="6">
        <f t="shared" si="101"/>
        <v>205.6182301476301</v>
      </c>
      <c r="C480" s="8">
        <f t="shared" si="104"/>
        <v>-2.1319975594040312</v>
      </c>
      <c r="D480" s="6">
        <f t="shared" si="102"/>
        <v>123.18847493632926</v>
      </c>
      <c r="E480" s="12">
        <f t="shared" si="103"/>
        <v>7.1184258499065914E-2</v>
      </c>
      <c r="F480" s="8">
        <f t="shared" si="105"/>
        <v>0.53468591870707072</v>
      </c>
      <c r="G480" s="6">
        <f t="shared" si="106"/>
        <v>1.3917306950565032</v>
      </c>
      <c r="H480" s="6">
        <f t="shared" si="107"/>
        <v>156.96586028485086</v>
      </c>
      <c r="I480" s="6">
        <f t="shared" si="108"/>
        <v>187.51160270147952</v>
      </c>
      <c r="K480" s="15">
        <f t="shared" si="109"/>
        <v>7.1184258499065914E-2</v>
      </c>
      <c r="L480" s="15">
        <f t="shared" si="110"/>
        <v>7.1184258499065916</v>
      </c>
      <c r="M480" s="15">
        <f t="shared" si="111"/>
        <v>0.23354415518066243</v>
      </c>
      <c r="N480" s="15">
        <f t="shared" si="112"/>
        <v>2.8025298621679493</v>
      </c>
      <c r="O480">
        <f t="shared" si="113"/>
        <v>404.1616761101065</v>
      </c>
    </row>
    <row r="481" spans="1:15">
      <c r="A481" s="15">
        <v>0.46700000000000003</v>
      </c>
      <c r="B481" s="6">
        <f t="shared" si="101"/>
        <v>205.46126428734524</v>
      </c>
      <c r="C481" s="8">
        <f t="shared" si="104"/>
        <v>-2.1417921816807612</v>
      </c>
      <c r="D481" s="6">
        <f t="shared" si="102"/>
        <v>123.39401468354674</v>
      </c>
      <c r="E481" s="12">
        <f t="shared" si="103"/>
        <v>6.9047363628523512E-2</v>
      </c>
      <c r="F481" s="8">
        <f t="shared" si="105"/>
        <v>0.53435942971767814</v>
      </c>
      <c r="G481" s="6">
        <f t="shared" si="106"/>
        <v>1.3887581343829465</v>
      </c>
      <c r="H481" s="6">
        <f t="shared" si="107"/>
        <v>156.6306010676538</v>
      </c>
      <c r="I481" s="6">
        <f t="shared" si="108"/>
        <v>187.22564130636158</v>
      </c>
      <c r="K481" s="15">
        <f t="shared" si="109"/>
        <v>6.9047363628523512E-2</v>
      </c>
      <c r="L481" s="15">
        <f t="shared" si="110"/>
        <v>6.9047363628523515</v>
      </c>
      <c r="M481" s="15">
        <f t="shared" si="111"/>
        <v>0.22653334523793803</v>
      </c>
      <c r="N481" s="15">
        <f t="shared" si="112"/>
        <v>2.7184001428552564</v>
      </c>
      <c r="O481">
        <f t="shared" si="113"/>
        <v>404.83601913436752</v>
      </c>
    </row>
    <row r="482" spans="1:15">
      <c r="A482" s="15">
        <v>0.46800000000000003</v>
      </c>
      <c r="B482" s="6">
        <f t="shared" si="101"/>
        <v>205.30463368627758</v>
      </c>
      <c r="C482" s="8">
        <f t="shared" si="104"/>
        <v>-2.1515866626657227</v>
      </c>
      <c r="D482" s="6">
        <f t="shared" si="102"/>
        <v>123.59939763253355</v>
      </c>
      <c r="E482" s="12">
        <f t="shared" si="103"/>
        <v>6.6900674206350264E-2</v>
      </c>
      <c r="F482" s="8">
        <f t="shared" si="105"/>
        <v>0.53403363806745741</v>
      </c>
      <c r="G482" s="6">
        <f t="shared" si="106"/>
        <v>1.385796123290064</v>
      </c>
      <c r="H482" s="6">
        <f t="shared" si="107"/>
        <v>156.29653168122795</v>
      </c>
      <c r="I482" s="6">
        <f t="shared" si="108"/>
        <v>186.94050975740041</v>
      </c>
      <c r="K482" s="15">
        <f t="shared" si="109"/>
        <v>6.6900674206350264E-2</v>
      </c>
      <c r="L482" s="15">
        <f t="shared" si="110"/>
        <v>6.6900674206350264</v>
      </c>
      <c r="M482" s="15">
        <f t="shared" si="111"/>
        <v>0.21949040093946937</v>
      </c>
      <c r="N482" s="15">
        <f t="shared" si="112"/>
        <v>2.6338848112736324</v>
      </c>
      <c r="O482">
        <f t="shared" si="113"/>
        <v>405.50984772872135</v>
      </c>
    </row>
    <row r="483" spans="1:15">
      <c r="A483" s="15">
        <v>0.46899999999999997</v>
      </c>
      <c r="B483" s="6">
        <f t="shared" si="101"/>
        <v>205.14833715459636</v>
      </c>
      <c r="C483" s="8">
        <f t="shared" si="104"/>
        <v>-2.1613810017148465</v>
      </c>
      <c r="D483" s="6">
        <f t="shared" si="102"/>
        <v>123.80462411795398</v>
      </c>
      <c r="E483" s="12">
        <f t="shared" si="103"/>
        <v>6.4744190374160099E-2</v>
      </c>
      <c r="F483" s="8">
        <f t="shared" si="105"/>
        <v>0.53370854128156053</v>
      </c>
      <c r="G483" s="6">
        <f t="shared" si="106"/>
        <v>1.3828446094375402</v>
      </c>
      <c r="H483" s="6">
        <f t="shared" si="107"/>
        <v>155.96364622238906</v>
      </c>
      <c r="I483" s="6">
        <f t="shared" si="108"/>
        <v>186.65620449240251</v>
      </c>
      <c r="K483" s="15">
        <f t="shared" si="109"/>
        <v>6.4744190374160099E-2</v>
      </c>
      <c r="L483" s="15">
        <f t="shared" si="110"/>
        <v>6.47441903741601</v>
      </c>
      <c r="M483" s="15">
        <f t="shared" si="111"/>
        <v>0.21241532274986907</v>
      </c>
      <c r="N483" s="15">
        <f t="shared" si="112"/>
        <v>2.5489838729984289</v>
      </c>
      <c r="O483">
        <f t="shared" si="113"/>
        <v>406.18316299114815</v>
      </c>
    </row>
    <row r="484" spans="1:15">
      <c r="A484" s="15">
        <v>0.47</v>
      </c>
      <c r="B484" s="6">
        <f t="shared" si="101"/>
        <v>204.99237350837399</v>
      </c>
      <c r="C484" s="8">
        <f t="shared" si="104"/>
        <v>-2.1711751981840868</v>
      </c>
      <c r="D484" s="6">
        <f t="shared" si="102"/>
        <v>124.00969447328546</v>
      </c>
      <c r="E484" s="12">
        <f t="shared" si="103"/>
        <v>6.2577912274210626E-2</v>
      </c>
      <c r="F484" s="8">
        <f t="shared" si="105"/>
        <v>0.53338413689741793</v>
      </c>
      <c r="G484" s="6">
        <f t="shared" si="106"/>
        <v>1.3799035408184996</v>
      </c>
      <c r="H484" s="6">
        <f t="shared" si="107"/>
        <v>155.63193882555987</v>
      </c>
      <c r="I484" s="6">
        <f t="shared" si="108"/>
        <v>186.37272196948103</v>
      </c>
      <c r="K484" s="15">
        <f t="shared" si="109"/>
        <v>6.2577912274210626E-2</v>
      </c>
      <c r="L484" s="15">
        <f t="shared" si="110"/>
        <v>6.2577912274210625</v>
      </c>
      <c r="M484" s="15">
        <f t="shared" si="111"/>
        <v>0.20530811113586164</v>
      </c>
      <c r="N484" s="15">
        <f t="shared" si="112"/>
        <v>2.4636973336303396</v>
      </c>
      <c r="O484">
        <f t="shared" si="113"/>
        <v>406.85596601573388</v>
      </c>
    </row>
    <row r="485" spans="1:15">
      <c r="A485" s="15">
        <v>0.47099999999999997</v>
      </c>
      <c r="B485" s="6">
        <f t="shared" si="101"/>
        <v>204.83674156954842</v>
      </c>
      <c r="C485" s="8">
        <f t="shared" si="104"/>
        <v>-2.180969251429441</v>
      </c>
      <c r="D485" s="6">
        <f t="shared" si="102"/>
        <v>124.21460903082442</v>
      </c>
      <c r="E485" s="12">
        <f t="shared" si="103"/>
        <v>6.0401840049403861E-2</v>
      </c>
      <c r="F485" s="8">
        <f t="shared" si="105"/>
        <v>0.53306042246466079</v>
      </c>
      <c r="G485" s="6">
        <f t="shared" si="106"/>
        <v>1.3769728657569169</v>
      </c>
      <c r="H485" s="6">
        <f t="shared" si="107"/>
        <v>155.3014036624779</v>
      </c>
      <c r="I485" s="6">
        <f t="shared" si="108"/>
        <v>186.09005866691146</v>
      </c>
      <c r="K485" s="15">
        <f t="shared" si="109"/>
        <v>6.0401840049403861E-2</v>
      </c>
      <c r="L485" s="15">
        <f t="shared" si="110"/>
        <v>6.0401840049403859</v>
      </c>
      <c r="M485" s="15">
        <f t="shared" si="111"/>
        <v>0.1981687665662856</v>
      </c>
      <c r="N485" s="15">
        <f t="shared" si="112"/>
        <v>2.3780251987954273</v>
      </c>
      <c r="O485">
        <f t="shared" si="113"/>
        <v>407.52825789268996</v>
      </c>
    </row>
    <row r="486" spans="1:15">
      <c r="A486" s="15">
        <v>0.47199999999999998</v>
      </c>
      <c r="B486" s="6">
        <f t="shared" si="101"/>
        <v>204.68144016588593</v>
      </c>
      <c r="C486" s="8">
        <f t="shared" si="104"/>
        <v>-2.190763160806934</v>
      </c>
      <c r="D486" s="6">
        <f t="shared" si="102"/>
        <v>124.41936812169213</v>
      </c>
      <c r="E486" s="12">
        <f t="shared" si="103"/>
        <v>5.8215973843285675E-2</v>
      </c>
      <c r="F486" s="8">
        <f t="shared" si="105"/>
        <v>0.53273739554504285</v>
      </c>
      <c r="G486" s="6">
        <f t="shared" si="106"/>
        <v>1.3740525329050453</v>
      </c>
      <c r="H486" s="6">
        <f t="shared" si="107"/>
        <v>154.97203494190543</v>
      </c>
      <c r="I486" s="6">
        <f t="shared" si="108"/>
        <v>185.80821108298881</v>
      </c>
      <c r="K486" s="15">
        <f t="shared" si="109"/>
        <v>5.8215973843285675E-2</v>
      </c>
      <c r="L486" s="15">
        <f t="shared" si="110"/>
        <v>5.8215973843285678</v>
      </c>
      <c r="M486" s="15">
        <f t="shared" si="111"/>
        <v>0.19099728951209213</v>
      </c>
      <c r="N486" s="15">
        <f t="shared" si="112"/>
        <v>2.2919674741451055</v>
      </c>
      <c r="O486">
        <f t="shared" si="113"/>
        <v>408.2000397083724</v>
      </c>
    </row>
    <row r="487" spans="1:15">
      <c r="A487" s="15">
        <v>0.47299999999999998</v>
      </c>
      <c r="B487" s="6">
        <f t="shared" si="101"/>
        <v>204.52646813094404</v>
      </c>
      <c r="C487" s="8">
        <f t="shared" si="104"/>
        <v>-2.2005569256726494</v>
      </c>
      <c r="D487" s="6">
        <f t="shared" si="102"/>
        <v>124.62397207584054</v>
      </c>
      <c r="E487" s="12">
        <f t="shared" si="103"/>
        <v>5.6020313800045879E-2</v>
      </c>
      <c r="F487" s="8">
        <f t="shared" si="105"/>
        <v>0.53241505371236364</v>
      </c>
      <c r="G487" s="6">
        <f t="shared" si="106"/>
        <v>1.3711424912408727</v>
      </c>
      <c r="H487" s="6">
        <f t="shared" si="107"/>
        <v>154.64382690934275</v>
      </c>
      <c r="I487" s="6">
        <f t="shared" si="108"/>
        <v>185.52717573588563</v>
      </c>
      <c r="K487" s="15">
        <f t="shared" si="109"/>
        <v>5.6020313800045879E-2</v>
      </c>
      <c r="L487" s="15">
        <f t="shared" si="110"/>
        <v>5.602031380004588</v>
      </c>
      <c r="M487" s="15">
        <f t="shared" si="111"/>
        <v>0.18379368044634473</v>
      </c>
      <c r="N487" s="15">
        <f t="shared" si="112"/>
        <v>2.2055241653561368</v>
      </c>
      <c r="O487">
        <f t="shared" si="113"/>
        <v>408.87131254530067</v>
      </c>
    </row>
    <row r="488" spans="1:15">
      <c r="A488" s="15">
        <v>0.47399999999999998</v>
      </c>
      <c r="B488" s="6">
        <f t="shared" si="101"/>
        <v>204.3718243040347</v>
      </c>
      <c r="C488" s="8">
        <f t="shared" si="104"/>
        <v>-2.2103505453826893</v>
      </c>
      <c r="D488" s="6">
        <f t="shared" si="102"/>
        <v>124.82842122205803</v>
      </c>
      <c r="E488" s="12">
        <f t="shared" si="103"/>
        <v>5.3814860064518209E-2</v>
      </c>
      <c r="F488" s="8">
        <f t="shared" si="105"/>
        <v>0.53209339455239224</v>
      </c>
      <c r="G488" s="6">
        <f t="shared" si="106"/>
        <v>1.3682426900655982</v>
      </c>
      <c r="H488" s="6">
        <f t="shared" si="107"/>
        <v>154.31677384674325</v>
      </c>
      <c r="I488" s="6">
        <f t="shared" si="108"/>
        <v>185.24694916351143</v>
      </c>
      <c r="K488" s="15">
        <f t="shared" si="109"/>
        <v>5.3814860064518209E-2</v>
      </c>
      <c r="L488" s="15">
        <f t="shared" si="110"/>
        <v>5.3814860064518211</v>
      </c>
      <c r="M488" s="15">
        <f t="shared" si="111"/>
        <v>0.17655793984421986</v>
      </c>
      <c r="N488" s="15">
        <f t="shared" si="112"/>
        <v>2.1186952781306383</v>
      </c>
      <c r="O488">
        <f t="shared" si="113"/>
        <v>409.54207748217686</v>
      </c>
    </row>
    <row r="489" spans="1:15">
      <c r="A489" s="15">
        <v>0.47499999999999998</v>
      </c>
      <c r="B489" s="6">
        <f t="shared" si="101"/>
        <v>204.21750753018796</v>
      </c>
      <c r="C489" s="8">
        <f t="shared" si="104"/>
        <v>-2.2201440192932029</v>
      </c>
      <c r="D489" s="6">
        <f t="shared" si="102"/>
        <v>125.03271588797514</v>
      </c>
      <c r="E489" s="12">
        <f t="shared" si="103"/>
        <v>5.1599612782180261E-2</v>
      </c>
      <c r="F489" s="8">
        <f t="shared" si="105"/>
        <v>0.53177241566279099</v>
      </c>
      <c r="G489" s="6">
        <f t="shared" si="106"/>
        <v>1.3653530790011317</v>
      </c>
      <c r="H489" s="6">
        <f t="shared" si="107"/>
        <v>153.99087007223162</v>
      </c>
      <c r="I489" s="6">
        <f t="shared" si="108"/>
        <v>184.9675279233731</v>
      </c>
      <c r="K489" s="15">
        <f t="shared" si="109"/>
        <v>5.1599612782180261E-2</v>
      </c>
      <c r="L489" s="15">
        <f t="shared" si="110"/>
        <v>5.1599612782180264</v>
      </c>
      <c r="M489" s="15">
        <f t="shared" si="111"/>
        <v>0.1692900681830061</v>
      </c>
      <c r="N489" s="15">
        <f t="shared" si="112"/>
        <v>2.0314808181960733</v>
      </c>
      <c r="O489">
        <f t="shared" si="113"/>
        <v>410.21233559390436</v>
      </c>
    </row>
    <row r="490" spans="1:15">
      <c r="A490" s="15">
        <v>0.47599999999999998</v>
      </c>
      <c r="B490" s="6">
        <f t="shared" si="101"/>
        <v>204.06351666011574</v>
      </c>
      <c r="C490" s="8">
        <f t="shared" si="104"/>
        <v>-2.2299373467603729</v>
      </c>
      <c r="D490" s="6">
        <f t="shared" si="102"/>
        <v>125.23685640007029</v>
      </c>
      <c r="E490" s="12">
        <f t="shared" si="103"/>
        <v>4.9374572099153469E-2</v>
      </c>
      <c r="F490" s="8">
        <f t="shared" si="105"/>
        <v>0.53145211465304076</v>
      </c>
      <c r="G490" s="6">
        <f t="shared" si="106"/>
        <v>1.3624736079876212</v>
      </c>
      <c r="H490" s="6">
        <f t="shared" si="107"/>
        <v>153.66610993982493</v>
      </c>
      <c r="I490" s="6">
        <f t="shared" si="108"/>
        <v>184.68890859243712</v>
      </c>
      <c r="K490" s="15">
        <f t="shared" si="109"/>
        <v>4.9374572099153469E-2</v>
      </c>
      <c r="L490" s="15">
        <f t="shared" si="110"/>
        <v>4.9374572099153466</v>
      </c>
      <c r="M490" s="15">
        <f t="shared" si="111"/>
        <v>0.16199006594210455</v>
      </c>
      <c r="N490" s="15">
        <f t="shared" si="112"/>
        <v>1.9438807913052545</v>
      </c>
      <c r="O490">
        <f t="shared" si="113"/>
        <v>410.88208795160665</v>
      </c>
    </row>
    <row r="491" spans="1:15">
      <c r="A491" s="15">
        <v>0.47699999999999998</v>
      </c>
      <c r="B491" s="6">
        <f t="shared" si="101"/>
        <v>203.90985055017592</v>
      </c>
      <c r="C491" s="8">
        <f t="shared" si="104"/>
        <v>-2.2397305271404333</v>
      </c>
      <c r="D491" s="6">
        <f t="shared" si="102"/>
        <v>125.44084308367545</v>
      </c>
      <c r="E491" s="12">
        <f t="shared" si="103"/>
        <v>4.7139738162203064E-2</v>
      </c>
      <c r="F491" s="8">
        <f t="shared" si="105"/>
        <v>0.53113248914436595</v>
      </c>
      <c r="G491" s="6">
        <f t="shared" si="106"/>
        <v>1.3596042272809936</v>
      </c>
      <c r="H491" s="6">
        <f t="shared" si="107"/>
        <v>153.34248783915535</v>
      </c>
      <c r="I491" s="6">
        <f t="shared" si="108"/>
        <v>184.41108776699184</v>
      </c>
      <c r="K491" s="15">
        <f t="shared" si="109"/>
        <v>4.7139738162203064E-2</v>
      </c>
      <c r="L491" s="15">
        <f t="shared" si="110"/>
        <v>4.7139738162203066</v>
      </c>
      <c r="M491" s="15">
        <f t="shared" si="111"/>
        <v>0.15465793360302843</v>
      </c>
      <c r="N491" s="15">
        <f t="shared" si="112"/>
        <v>1.8558952032363412</v>
      </c>
      <c r="O491">
        <f t="shared" si="113"/>
        <v>411.55133562264575</v>
      </c>
    </row>
    <row r="492" spans="1:15">
      <c r="A492" s="15">
        <v>0.47799999999999998</v>
      </c>
      <c r="B492" s="6">
        <f t="shared" si="101"/>
        <v>203.75650806233676</v>
      </c>
      <c r="C492" s="8">
        <f t="shared" si="104"/>
        <v>-2.2495235597896395</v>
      </c>
      <c r="D492" s="6">
        <f t="shared" si="102"/>
        <v>125.6446762629817</v>
      </c>
      <c r="E492" s="12">
        <f t="shared" si="103"/>
        <v>4.4895111118738028E-2</v>
      </c>
      <c r="F492" s="8">
        <f t="shared" si="105"/>
        <v>0.53081353676966048</v>
      </c>
      <c r="G492" s="6">
        <f t="shared" si="106"/>
        <v>1.3567448874505283</v>
      </c>
      <c r="H492" s="6">
        <f t="shared" si="107"/>
        <v>153.01999819519625</v>
      </c>
      <c r="I492" s="6">
        <f t="shared" si="108"/>
        <v>184.13406206251221</v>
      </c>
      <c r="K492" s="15">
        <f t="shared" si="109"/>
        <v>4.4895111118738028E-2</v>
      </c>
      <c r="L492" s="15">
        <f t="shared" si="110"/>
        <v>4.4895111118738029</v>
      </c>
      <c r="M492" s="15">
        <f t="shared" si="111"/>
        <v>0.14729367164940296</v>
      </c>
      <c r="N492" s="15">
        <f t="shared" si="112"/>
        <v>1.7675240597928357</v>
      </c>
      <c r="O492">
        <f t="shared" si="113"/>
        <v>412.22007967064087</v>
      </c>
    </row>
    <row r="493" spans="1:15">
      <c r="A493" s="15">
        <v>0.47899999999999998</v>
      </c>
      <c r="B493" s="6">
        <f t="shared" si="101"/>
        <v>203.60348806414157</v>
      </c>
      <c r="C493" s="8">
        <f t="shared" si="104"/>
        <v>-2.2593164440642939</v>
      </c>
      <c r="D493" s="6">
        <f t="shared" si="102"/>
        <v>125.84835626104494</v>
      </c>
      <c r="E493" s="12">
        <f t="shared" si="103"/>
        <v>4.2640691116811062E-2</v>
      </c>
      <c r="F493" s="8">
        <f t="shared" si="105"/>
        <v>0.53049525517341456</v>
      </c>
      <c r="G493" s="6">
        <f t="shared" si="106"/>
        <v>1.3538955393764451</v>
      </c>
      <c r="H493" s="6">
        <f t="shared" si="107"/>
        <v>152.69863546799039</v>
      </c>
      <c r="I493" s="6">
        <f t="shared" si="108"/>
        <v>183.85782811352462</v>
      </c>
      <c r="K493" s="15">
        <f t="shared" si="109"/>
        <v>4.2640691116811062E-2</v>
      </c>
      <c r="L493" s="15">
        <f t="shared" si="110"/>
        <v>4.2640691116811062</v>
      </c>
      <c r="M493" s="15">
        <f t="shared" si="111"/>
        <v>0.13989728056696543</v>
      </c>
      <c r="N493" s="15">
        <f t="shared" si="112"/>
        <v>1.6787673668035852</v>
      </c>
      <c r="O493">
        <f t="shared" si="113"/>
        <v>412.88832115548666</v>
      </c>
    </row>
    <row r="494" spans="1:15">
      <c r="A494" s="15">
        <v>0.48</v>
      </c>
      <c r="B494" s="6">
        <f t="shared" si="101"/>
        <v>203.45078942867357</v>
      </c>
      <c r="C494" s="8">
        <f t="shared" si="104"/>
        <v>-2.2691091793207399</v>
      </c>
      <c r="D494" s="6">
        <f t="shared" si="102"/>
        <v>126.05188339979135</v>
      </c>
      <c r="E494" s="12">
        <f t="shared" si="103"/>
        <v>4.0376478305118542E-2</v>
      </c>
      <c r="F494" s="8">
        <f t="shared" si="105"/>
        <v>0.53017764201164108</v>
      </c>
      <c r="G494" s="6">
        <f t="shared" si="106"/>
        <v>1.3510561342475154</v>
      </c>
      <c r="H494" s="6">
        <f t="shared" si="107"/>
        <v>152.37839415238042</v>
      </c>
      <c r="I494" s="6">
        <f t="shared" si="108"/>
        <v>183.58238257347315</v>
      </c>
      <c r="K494" s="15">
        <f t="shared" si="109"/>
        <v>4.0376478305118542E-2</v>
      </c>
      <c r="L494" s="15">
        <f t="shared" si="110"/>
        <v>4.0376478305118546</v>
      </c>
      <c r="M494" s="15">
        <f t="shared" si="111"/>
        <v>0.13246876084356476</v>
      </c>
      <c r="N494" s="15">
        <f t="shared" si="112"/>
        <v>1.5896251301227773</v>
      </c>
      <c r="O494">
        <f t="shared" si="113"/>
        <v>413.55606113337143</v>
      </c>
    </row>
    <row r="495" spans="1:15">
      <c r="A495" s="15">
        <v>0.48099999999999998</v>
      </c>
      <c r="B495" s="6">
        <f t="shared" si="101"/>
        <v>203.29841103452119</v>
      </c>
      <c r="C495" s="8">
        <f t="shared" si="104"/>
        <v>-2.2789017649153678</v>
      </c>
      <c r="D495" s="6">
        <f t="shared" si="102"/>
        <v>126.25525800002295</v>
      </c>
      <c r="E495" s="12">
        <f t="shared" si="103"/>
        <v>3.8102472833000486E-2</v>
      </c>
      <c r="F495" s="8">
        <f t="shared" si="105"/>
        <v>0.5298606949518041</v>
      </c>
      <c r="G495" s="6">
        <f t="shared" si="106"/>
        <v>1.3482266235586995</v>
      </c>
      <c r="H495" s="6">
        <f t="shared" si="107"/>
        <v>152.05926877774237</v>
      </c>
      <c r="I495" s="6">
        <f t="shared" si="108"/>
        <v>183.30772211458756</v>
      </c>
      <c r="K495" s="15">
        <f t="shared" si="109"/>
        <v>3.8102472833000486E-2</v>
      </c>
      <c r="L495" s="15">
        <f t="shared" si="110"/>
        <v>3.8102472833000487</v>
      </c>
      <c r="M495" s="15">
        <f t="shared" si="111"/>
        <v>0.1250081129691617</v>
      </c>
      <c r="N495" s="15">
        <f t="shared" si="112"/>
        <v>1.5000973556299404</v>
      </c>
      <c r="O495">
        <f t="shared" si="113"/>
        <v>414.22330065679529</v>
      </c>
    </row>
    <row r="496" spans="1:15">
      <c r="A496" s="15">
        <v>0.48199999999999998</v>
      </c>
      <c r="B496" s="6">
        <f t="shared" si="101"/>
        <v>203.14635176574345</v>
      </c>
      <c r="C496" s="8">
        <f t="shared" si="104"/>
        <v>-2.288694200204584</v>
      </c>
      <c r="D496" s="6">
        <f t="shared" si="102"/>
        <v>126.45848038142309</v>
      </c>
      <c r="E496" s="12">
        <f t="shared" si="103"/>
        <v>3.5818674850440511E-2</v>
      </c>
      <c r="F496" s="8">
        <f t="shared" si="105"/>
        <v>0.52954441167274646</v>
      </c>
      <c r="G496" s="6">
        <f t="shared" si="106"/>
        <v>1.3454069591087998</v>
      </c>
      <c r="H496" s="6">
        <f t="shared" si="107"/>
        <v>151.74125390772105</v>
      </c>
      <c r="I496" s="6">
        <f t="shared" si="108"/>
        <v>183.03384342775132</v>
      </c>
      <c r="K496" s="15">
        <f t="shared" si="109"/>
        <v>3.5818674850440511E-2</v>
      </c>
      <c r="L496" s="15">
        <f t="shared" si="110"/>
        <v>3.5818674850440511</v>
      </c>
      <c r="M496" s="15">
        <f t="shared" si="111"/>
        <v>0.11751533743582844</v>
      </c>
      <c r="N496" s="15">
        <f t="shared" si="112"/>
        <v>1.4101840492299413</v>
      </c>
      <c r="O496">
        <f t="shared" si="113"/>
        <v>414.8900407745881</v>
      </c>
    </row>
    <row r="497" spans="1:15">
      <c r="A497" s="15">
        <v>0.48299999999999998</v>
      </c>
      <c r="B497" s="6">
        <f t="shared" si="101"/>
        <v>202.99461051183573</v>
      </c>
      <c r="C497" s="8">
        <f t="shared" si="104"/>
        <v>-2.2984864845448536</v>
      </c>
      <c r="D497" s="6">
        <f t="shared" si="102"/>
        <v>126.66155086256188</v>
      </c>
      <c r="E497" s="12">
        <f t="shared" si="103"/>
        <v>3.3525084508065787E-2</v>
      </c>
      <c r="F497" s="8">
        <f t="shared" si="105"/>
        <v>0.52922878986461841</v>
      </c>
      <c r="G497" s="6">
        <f t="shared" si="106"/>
        <v>1.3425970929981377</v>
      </c>
      <c r="H497" s="6">
        <f t="shared" si="107"/>
        <v>151.42434413996784</v>
      </c>
      <c r="I497" s="6">
        <f t="shared" si="108"/>
        <v>182.7607432223717</v>
      </c>
      <c r="K497" s="15">
        <f t="shared" si="109"/>
        <v>3.3525084508065787E-2</v>
      </c>
      <c r="L497" s="15">
        <f t="shared" si="110"/>
        <v>3.3525084508065786</v>
      </c>
      <c r="M497" s="15">
        <f t="shared" si="111"/>
        <v>0.10999043473774865</v>
      </c>
      <c r="N497" s="15">
        <f t="shared" si="112"/>
        <v>1.3198852168529838</v>
      </c>
      <c r="O497">
        <f t="shared" si="113"/>
        <v>415.55628253192754</v>
      </c>
    </row>
    <row r="498" spans="1:15">
      <c r="A498" s="15">
        <v>0.48399999999999999</v>
      </c>
      <c r="B498" s="6">
        <f t="shared" si="101"/>
        <v>202.84318616769576</v>
      </c>
      <c r="C498" s="8">
        <f t="shared" si="104"/>
        <v>-2.3082786172926752</v>
      </c>
      <c r="D498" s="6">
        <f t="shared" si="102"/>
        <v>126.86446976090164</v>
      </c>
      <c r="E498" s="12">
        <f t="shared" si="103"/>
        <v>3.1221701957147022E-2</v>
      </c>
      <c r="F498" s="8">
        <f t="shared" si="105"/>
        <v>0.5289138272288072</v>
      </c>
      <c r="G498" s="6">
        <f t="shared" si="106"/>
        <v>1.3397969776262513</v>
      </c>
      <c r="H498" s="6">
        <f t="shared" si="107"/>
        <v>151.10853410588138</v>
      </c>
      <c r="I498" s="6">
        <f t="shared" si="108"/>
        <v>182.48841822625042</v>
      </c>
      <c r="K498" s="15">
        <f t="shared" si="109"/>
        <v>3.1221701957147022E-2</v>
      </c>
      <c r="L498" s="15">
        <f t="shared" si="110"/>
        <v>3.1221701957147023</v>
      </c>
      <c r="M498" s="15">
        <f t="shared" si="111"/>
        <v>0.10243340537121727</v>
      </c>
      <c r="N498" s="15">
        <f t="shared" si="112"/>
        <v>1.2292008644546073</v>
      </c>
      <c r="O498">
        <f t="shared" si="113"/>
        <v>416.22202697035652</v>
      </c>
    </row>
    <row r="499" spans="1:15">
      <c r="A499" s="15">
        <v>0.48499999999999999</v>
      </c>
      <c r="B499" s="6">
        <f t="shared" si="101"/>
        <v>202.69207763358989</v>
      </c>
      <c r="C499" s="8">
        <f t="shared" si="104"/>
        <v>-2.3180705978045961</v>
      </c>
      <c r="D499" s="6">
        <f t="shared" si="102"/>
        <v>127.06723739280228</v>
      </c>
      <c r="E499" s="12">
        <f t="shared" si="103"/>
        <v>2.8908527349598385E-2</v>
      </c>
      <c r="F499" s="8">
        <f t="shared" si="105"/>
        <v>0.52859952147786704</v>
      </c>
      <c r="G499" s="6">
        <f t="shared" si="106"/>
        <v>1.3370065656896155</v>
      </c>
      <c r="H499" s="6">
        <f t="shared" si="107"/>
        <v>150.79381847035006</v>
      </c>
      <c r="I499" s="6">
        <f t="shared" si="108"/>
        <v>182.2168651854553</v>
      </c>
      <c r="K499" s="15">
        <f t="shared" si="109"/>
        <v>2.8908527349598385E-2</v>
      </c>
      <c r="L499" s="15">
        <f t="shared" si="110"/>
        <v>2.8908527349598385</v>
      </c>
      <c r="M499" s="15">
        <f t="shared" si="111"/>
        <v>9.4844249834640362E-2</v>
      </c>
      <c r="N499" s="15">
        <f t="shared" si="112"/>
        <v>1.1381309980156844</v>
      </c>
      <c r="O499">
        <f t="shared" si="113"/>
        <v>416.88727512780144</v>
      </c>
    </row>
    <row r="500" spans="1:15">
      <c r="A500" s="15">
        <v>0.48599999999999999</v>
      </c>
      <c r="B500" s="6">
        <f t="shared" si="101"/>
        <v>202.54128381511953</v>
      </c>
      <c r="C500" s="8">
        <f t="shared" si="104"/>
        <v>-2.3278624254371807</v>
      </c>
      <c r="D500" s="6">
        <f t="shared" si="102"/>
        <v>127.26985407352664</v>
      </c>
      <c r="E500" s="12">
        <f t="shared" si="103"/>
        <v>2.6585560837977494E-2</v>
      </c>
      <c r="F500" s="8">
        <f t="shared" si="105"/>
        <v>0.52828587033544872</v>
      </c>
      <c r="G500" s="6">
        <f t="shared" si="106"/>
        <v>1.3342258101793762</v>
      </c>
      <c r="H500" s="6">
        <f t="shared" si="107"/>
        <v>150.48019193149671</v>
      </c>
      <c r="I500" s="6">
        <f t="shared" si="108"/>
        <v>181.94608086419356</v>
      </c>
      <c r="K500" s="15">
        <f t="shared" si="109"/>
        <v>2.6585560837977494E-2</v>
      </c>
      <c r="L500" s="15">
        <f t="shared" si="110"/>
        <v>2.6585560837977495</v>
      </c>
      <c r="M500" s="15">
        <f t="shared" si="111"/>
        <v>8.7222968628535083E-2</v>
      </c>
      <c r="N500" s="15">
        <f t="shared" si="112"/>
        <v>1.0466756235424211</v>
      </c>
      <c r="O500">
        <f t="shared" si="113"/>
        <v>417.55202803858913</v>
      </c>
    </row>
    <row r="501" spans="1:15">
      <c r="A501" s="15">
        <v>0.48699999999999999</v>
      </c>
      <c r="B501" s="6">
        <f t="shared" si="101"/>
        <v>202.39080362318802</v>
      </c>
      <c r="C501" s="8">
        <f t="shared" si="104"/>
        <v>-2.3376540995470649</v>
      </c>
      <c r="D501" s="6">
        <f t="shared" si="102"/>
        <v>127.4723201172458</v>
      </c>
      <c r="E501" s="12">
        <f t="shared" si="103"/>
        <v>2.4252802575485368E-2</v>
      </c>
      <c r="F501" s="8">
        <f t="shared" si="105"/>
        <v>0.52797287153623118</v>
      </c>
      <c r="G501" s="6">
        <f t="shared" si="106"/>
        <v>1.3314546643791159</v>
      </c>
      <c r="H501" s="6">
        <f t="shared" si="107"/>
        <v>150.16764922042648</v>
      </c>
      <c r="I501" s="6">
        <f t="shared" si="108"/>
        <v>181.67606204468566</v>
      </c>
      <c r="K501" s="15">
        <f t="shared" si="109"/>
        <v>2.4252802575485368E-2</v>
      </c>
      <c r="L501" s="15">
        <f t="shared" si="110"/>
        <v>2.4252802575485366</v>
      </c>
      <c r="M501" s="15">
        <f t="shared" si="111"/>
        <v>7.9569562255529414E-2</v>
      </c>
      <c r="N501" s="15">
        <f t="shared" si="112"/>
        <v>0.95483474706635296</v>
      </c>
      <c r="O501">
        <f t="shared" si="113"/>
        <v>418.2162867334647</v>
      </c>
    </row>
    <row r="502" spans="1:15">
      <c r="A502" s="15">
        <v>0.48799999999999999</v>
      </c>
      <c r="B502" s="6">
        <f t="shared" si="101"/>
        <v>202.24063597396758</v>
      </c>
      <c r="C502" s="8">
        <f t="shared" si="104"/>
        <v>-2.3474456194908977</v>
      </c>
      <c r="D502" s="6">
        <f t="shared" si="102"/>
        <v>127.67463583704438</v>
      </c>
      <c r="E502" s="12">
        <f t="shared" si="103"/>
        <v>2.1910252715966385E-2</v>
      </c>
      <c r="F502" s="8">
        <f t="shared" si="105"/>
        <v>0.52766052282585263</v>
      </c>
      <c r="G502" s="6">
        <f t="shared" si="106"/>
        <v>1.3286930818626286</v>
      </c>
      <c r="H502" s="6">
        <f t="shared" si="107"/>
        <v>149.85618510097595</v>
      </c>
      <c r="I502" s="6">
        <f t="shared" si="108"/>
        <v>181.40680552704026</v>
      </c>
      <c r="K502" s="15">
        <f t="shared" si="109"/>
        <v>2.1910252715966385E-2</v>
      </c>
      <c r="L502" s="15">
        <f t="shared" si="110"/>
        <v>2.1910252715966383</v>
      </c>
      <c r="M502" s="15">
        <f t="shared" si="111"/>
        <v>7.1884031220362146E-2</v>
      </c>
      <c r="N502" s="15">
        <f t="shared" si="112"/>
        <v>0.86260837464434581</v>
      </c>
      <c r="O502">
        <f t="shared" si="113"/>
        <v>418.88005223960869</v>
      </c>
    </row>
    <row r="503" spans="1:15">
      <c r="A503" s="15">
        <v>0.48899999999999999</v>
      </c>
      <c r="B503" s="6">
        <f t="shared" si="101"/>
        <v>202.0907797888666</v>
      </c>
      <c r="C503" s="8">
        <f t="shared" si="104"/>
        <v>-2.3572369846253896</v>
      </c>
      <c r="D503" s="6">
        <f t="shared" si="102"/>
        <v>127.8768015449258</v>
      </c>
      <c r="E503" s="12">
        <f t="shared" si="103"/>
        <v>1.9557911413908238E-2</v>
      </c>
      <c r="F503" s="8">
        <f t="shared" si="105"/>
        <v>0.52734882196084254</v>
      </c>
      <c r="G503" s="6">
        <f t="shared" si="106"/>
        <v>1.3259410164917196</v>
      </c>
      <c r="H503" s="6">
        <f t="shared" si="107"/>
        <v>149.54579436946497</v>
      </c>
      <c r="I503" s="6">
        <f t="shared" si="108"/>
        <v>181.13830812913028</v>
      </c>
      <c r="K503" s="15">
        <f t="shared" si="109"/>
        <v>1.9557911413908238E-2</v>
      </c>
      <c r="L503" s="15">
        <f t="shared" si="110"/>
        <v>1.9557911413908238</v>
      </c>
      <c r="M503" s="15">
        <f t="shared" si="111"/>
        <v>6.4166376029882663E-2</v>
      </c>
      <c r="N503" s="15">
        <f t="shared" si="112"/>
        <v>0.76999651235859201</v>
      </c>
      <c r="O503">
        <f t="shared" si="113"/>
        <v>419.54332558065437</v>
      </c>
    </row>
    <row r="504" spans="1:15">
      <c r="A504" s="15">
        <v>0.49</v>
      </c>
      <c r="B504" s="6">
        <f t="shared" si="101"/>
        <v>201.94123399449714</v>
      </c>
      <c r="C504" s="8">
        <f t="shared" si="104"/>
        <v>-2.3670281943072755</v>
      </c>
      <c r="D504" s="6">
        <f t="shared" si="102"/>
        <v>128.07881755181748</v>
      </c>
      <c r="E504" s="12">
        <f t="shared" si="103"/>
        <v>1.7195778824441905E-2</v>
      </c>
      <c r="F504" s="8">
        <f t="shared" si="105"/>
        <v>0.52703776670855407</v>
      </c>
      <c r="G504" s="6">
        <f t="shared" si="106"/>
        <v>1.3231984224140265</v>
      </c>
      <c r="H504" s="6">
        <f t="shared" si="107"/>
        <v>149.23647185445085</v>
      </c>
      <c r="I504" s="6">
        <f t="shared" si="108"/>
        <v>180.87056668647023</v>
      </c>
      <c r="K504" s="15">
        <f t="shared" si="109"/>
        <v>1.7195778824441905E-2</v>
      </c>
      <c r="L504" s="15">
        <f t="shared" si="110"/>
        <v>1.7195778824441905</v>
      </c>
      <c r="M504" s="15">
        <f t="shared" si="111"/>
        <v>5.6416597193050866E-2</v>
      </c>
      <c r="N504" s="15">
        <f t="shared" si="112"/>
        <v>0.67699916631661039</v>
      </c>
      <c r="O504">
        <f t="shared" si="113"/>
        <v>420.20610777670487</v>
      </c>
    </row>
    <row r="505" spans="1:15">
      <c r="A505" s="15">
        <v>0.49099999999999999</v>
      </c>
      <c r="B505" s="6">
        <f t="shared" si="101"/>
        <v>201.79199752264267</v>
      </c>
      <c r="C505" s="8">
        <f t="shared" si="104"/>
        <v>-2.3768192478933439</v>
      </c>
      <c r="D505" s="6">
        <f t="shared" si="102"/>
        <v>128.28068416757606</v>
      </c>
      <c r="E505" s="12">
        <f t="shared" si="103"/>
        <v>1.4823855103341593E-2</v>
      </c>
      <c r="F505" s="8">
        <f t="shared" si="105"/>
        <v>0.52672735484709687</v>
      </c>
      <c r="G505" s="6">
        <f t="shared" si="106"/>
        <v>1.320465254060855</v>
      </c>
      <c r="H505" s="6">
        <f t="shared" si="107"/>
        <v>148.92821241648431</v>
      </c>
      <c r="I505" s="6">
        <f t="shared" si="108"/>
        <v>180.60357805209401</v>
      </c>
      <c r="K505" s="15">
        <f t="shared" si="109"/>
        <v>1.4823855103341593E-2</v>
      </c>
      <c r="L505" s="15">
        <f t="shared" si="110"/>
        <v>1.4823855103341592</v>
      </c>
      <c r="M505" s="15">
        <f t="shared" si="111"/>
        <v>4.8634695220936976E-2</v>
      </c>
      <c r="N505" s="15">
        <f t="shared" si="112"/>
        <v>0.58361634265124374</v>
      </c>
      <c r="O505">
        <f t="shared" si="113"/>
        <v>420.86839984435022</v>
      </c>
    </row>
    <row r="506" spans="1:15">
      <c r="A506" s="15">
        <v>0.49199999999999999</v>
      </c>
      <c r="B506" s="6">
        <f t="shared" si="101"/>
        <v>201.6430693102262</v>
      </c>
      <c r="C506" s="8">
        <f t="shared" si="104"/>
        <v>-2.3866101447404131</v>
      </c>
      <c r="D506" s="6">
        <f t="shared" si="102"/>
        <v>128.48240170099248</v>
      </c>
      <c r="E506" s="12">
        <f t="shared" si="103"/>
        <v>1.2442140407024712E-2</v>
      </c>
      <c r="F506" s="8">
        <f t="shared" si="105"/>
        <v>0.52641758416527051</v>
      </c>
      <c r="G506" s="6">
        <f t="shared" si="106"/>
        <v>1.3177414661450375</v>
      </c>
      <c r="H506" s="6">
        <f t="shared" si="107"/>
        <v>148.621010947868</v>
      </c>
      <c r="I506" s="6">
        <f t="shared" si="108"/>
        <v>180.33733909643431</v>
      </c>
      <c r="K506" s="15">
        <f t="shared" si="109"/>
        <v>1.2442140407024712E-2</v>
      </c>
      <c r="L506" s="15">
        <f t="shared" si="110"/>
        <v>1.2442140407024711</v>
      </c>
      <c r="M506" s="15">
        <f t="shared" si="111"/>
        <v>4.0820670626721491E-2</v>
      </c>
      <c r="N506" s="15">
        <f t="shared" si="112"/>
        <v>0.48984804752065791</v>
      </c>
      <c r="O506">
        <f t="shared" si="113"/>
        <v>421.53020279668419</v>
      </c>
    </row>
    <row r="507" spans="1:15">
      <c r="A507" s="15">
        <v>0.49299999999999999</v>
      </c>
      <c r="B507" s="6">
        <f t="shared" si="101"/>
        <v>201.49444829927833</v>
      </c>
      <c r="C507" s="8">
        <f t="shared" si="104"/>
        <v>-2.3964008842053564</v>
      </c>
      <c r="D507" s="6">
        <f t="shared" si="102"/>
        <v>128.68397045979722</v>
      </c>
      <c r="E507" s="12">
        <f t="shared" si="103"/>
        <v>1.0050634892551825E-2</v>
      </c>
      <c r="F507" s="8">
        <f t="shared" si="105"/>
        <v>0.52610845246249904</v>
      </c>
      <c r="G507" s="6">
        <f t="shared" si="106"/>
        <v>1.3150270136588125</v>
      </c>
      <c r="H507" s="6">
        <f t="shared" si="107"/>
        <v>148.31486237241722</v>
      </c>
      <c r="I507" s="6">
        <f t="shared" si="108"/>
        <v>180.07184670720267</v>
      </c>
      <c r="K507" s="15">
        <f t="shared" si="109"/>
        <v>1.0050634892551825E-2</v>
      </c>
      <c r="L507" s="15">
        <f t="shared" si="110"/>
        <v>1.0050634892551824</v>
      </c>
      <c r="M507" s="15">
        <f t="shared" si="111"/>
        <v>3.2974523925694964E-2</v>
      </c>
      <c r="N507" s="15">
        <f t="shared" si="112"/>
        <v>0.39569428710833954</v>
      </c>
      <c r="O507">
        <f t="shared" si="113"/>
        <v>422.19151764332111</v>
      </c>
    </row>
    <row r="508" spans="1:15">
      <c r="A508" s="15">
        <v>0.49399999999999999</v>
      </c>
      <c r="B508" s="6">
        <f t="shared" si="101"/>
        <v>201.34613343690592</v>
      </c>
      <c r="C508" s="8">
        <f t="shared" si="104"/>
        <v>-2.4061914656450716</v>
      </c>
      <c r="D508" s="6">
        <f t="shared" si="102"/>
        <v>128.88539075066532</v>
      </c>
      <c r="E508" s="12">
        <f t="shared" si="103"/>
        <v>7.6493387176266086E-3</v>
      </c>
      <c r="F508" s="8">
        <f t="shared" si="105"/>
        <v>0.52579995754876441</v>
      </c>
      <c r="G508" s="6">
        <f t="shared" si="106"/>
        <v>1.3123218518717155</v>
      </c>
      <c r="H508" s="6">
        <f t="shared" si="107"/>
        <v>148.00976164522217</v>
      </c>
      <c r="I508" s="6">
        <f t="shared" si="108"/>
        <v>179.80709778927036</v>
      </c>
      <c r="K508" s="15">
        <f t="shared" si="109"/>
        <v>7.6493387176266086E-3</v>
      </c>
      <c r="L508" s="15">
        <f t="shared" si="110"/>
        <v>0.76493387176266081</v>
      </c>
      <c r="M508" s="15">
        <f t="shared" si="111"/>
        <v>2.50962556352579E-2</v>
      </c>
      <c r="N508" s="15">
        <f t="shared" si="112"/>
        <v>0.3011550676230948</v>
      </c>
      <c r="O508">
        <f t="shared" si="113"/>
        <v>422.85234539041284</v>
      </c>
    </row>
    <row r="509" spans="1:15">
      <c r="A509" s="15">
        <v>0.495</v>
      </c>
      <c r="B509" s="6">
        <f t="shared" si="101"/>
        <v>201.19812367526069</v>
      </c>
      <c r="C509" s="8">
        <f t="shared" si="104"/>
        <v>-2.4159818884165114</v>
      </c>
      <c r="D509" s="6">
        <f t="shared" si="102"/>
        <v>129.08666287922139</v>
      </c>
      <c r="E509" s="12">
        <f t="shared" si="103"/>
        <v>5.2382520405958154E-3</v>
      </c>
      <c r="F509" s="8">
        <f t="shared" si="105"/>
        <v>0.52549209724454227</v>
      </c>
      <c r="G509" s="6">
        <f t="shared" si="106"/>
        <v>1.3096259363284968</v>
      </c>
      <c r="H509" s="6">
        <f t="shared" si="107"/>
        <v>147.70570375241309</v>
      </c>
      <c r="I509" s="6">
        <f t="shared" si="108"/>
        <v>179.5430892645509</v>
      </c>
      <c r="K509" s="15">
        <f t="shared" si="109"/>
        <v>5.2382520405958154E-3</v>
      </c>
      <c r="L509" s="15">
        <f t="shared" si="110"/>
        <v>0.52382520405958155</v>
      </c>
      <c r="M509" s="15">
        <f t="shared" si="111"/>
        <v>1.7185866274920653E-2</v>
      </c>
      <c r="N509" s="15">
        <f t="shared" si="112"/>
        <v>0.20623039529904785</v>
      </c>
      <c r="O509">
        <f t="shared" si="113"/>
        <v>423.51268704066473</v>
      </c>
    </row>
    <row r="510" spans="1:15">
      <c r="A510" s="15">
        <v>0.496</v>
      </c>
      <c r="B510" s="6">
        <f t="shared" si="101"/>
        <v>201.05041797150827</v>
      </c>
      <c r="C510" s="8">
        <f t="shared" si="104"/>
        <v>-2.4257721518766666</v>
      </c>
      <c r="D510" s="6">
        <f t="shared" si="102"/>
        <v>129.28778715004478</v>
      </c>
      <c r="E510" s="12">
        <f t="shared" si="103"/>
        <v>2.8173750204492239E-3</v>
      </c>
      <c r="F510" s="8">
        <f t="shared" si="105"/>
        <v>0.52518486938073727</v>
      </c>
      <c r="G510" s="6">
        <f t="shared" si="106"/>
        <v>1.3069392228470549</v>
      </c>
      <c r="H510" s="6">
        <f t="shared" si="107"/>
        <v>147.40268371092702</v>
      </c>
      <c r="I510" s="6">
        <f t="shared" si="108"/>
        <v>179.27981807188269</v>
      </c>
      <c r="K510" s="15">
        <f t="shared" si="109"/>
        <v>2.8173750204492239E-3</v>
      </c>
      <c r="L510" s="15">
        <f t="shared" si="110"/>
        <v>0.28173750204492237</v>
      </c>
      <c r="M510" s="15">
        <f t="shared" si="111"/>
        <v>9.2433563663032268E-3</v>
      </c>
      <c r="N510" s="15">
        <f t="shared" si="112"/>
        <v>0.11092027639563873</v>
      </c>
      <c r="O510">
        <f t="shared" si="113"/>
        <v>424.17254359335288</v>
      </c>
    </row>
    <row r="511" spans="1:15">
      <c r="A511" s="15">
        <v>0.497</v>
      </c>
      <c r="B511" s="6">
        <f t="shared" si="101"/>
        <v>200.90301528779733</v>
      </c>
      <c r="C511" s="8">
        <f t="shared" si="104"/>
        <v>-2.4355622553825698</v>
      </c>
      <c r="D511" s="6">
        <f t="shared" si="102"/>
        <v>129.48876386667442</v>
      </c>
      <c r="E511" s="12">
        <f t="shared" si="103"/>
        <v>3.8670781681960373E-4</v>
      </c>
      <c r="F511" s="8">
        <f t="shared" si="105"/>
        <v>0.52487827179861846</v>
      </c>
      <c r="G511" s="6">
        <f t="shared" si="106"/>
        <v>1.3042616675163852</v>
      </c>
      <c r="H511" s="6">
        <f t="shared" si="107"/>
        <v>147.1006965682767</v>
      </c>
      <c r="I511" s="6">
        <f t="shared" si="108"/>
        <v>179.01728116691353</v>
      </c>
      <c r="K511" s="15">
        <f t="shared" si="109"/>
        <v>3.8670781681960373E-4</v>
      </c>
      <c r="L511" s="15">
        <f t="shared" si="110"/>
        <v>3.8670781681960371E-2</v>
      </c>
      <c r="M511" s="15">
        <f t="shared" si="111"/>
        <v>1.2687264331351829E-3</v>
      </c>
      <c r="N511" s="15">
        <f t="shared" si="112"/>
        <v>1.5224717197622193E-2</v>
      </c>
      <c r="O511">
        <f t="shared" si="113"/>
        <v>424.83191604434012</v>
      </c>
    </row>
    <row r="512" spans="1:15">
      <c r="A512" s="15">
        <v>0.498</v>
      </c>
      <c r="B512" s="6">
        <f t="shared" si="101"/>
        <v>200.75591459122904</v>
      </c>
      <c r="C512" s="8">
        <f t="shared" si="104"/>
        <v>-2.4453521982912978</v>
      </c>
      <c r="D512" s="6">
        <f t="shared" si="102"/>
        <v>129.68959333161393</v>
      </c>
      <c r="E512" s="12">
        <f t="shared" si="103"/>
        <v>-2.0537494100173318E-3</v>
      </c>
      <c r="F512" s="8">
        <f t="shared" si="105"/>
        <v>0.52457230234975649</v>
      </c>
      <c r="G512" s="6">
        <f t="shared" si="106"/>
        <v>1.3015932266945514</v>
      </c>
      <c r="H512" s="6">
        <f t="shared" si="107"/>
        <v>146.79973740232157</v>
      </c>
      <c r="I512" s="6">
        <f t="shared" si="108"/>
        <v>178.75547552198495</v>
      </c>
      <c r="K512" s="15">
        <f t="shared" si="109"/>
        <v>-2.0537494100173318E-3</v>
      </c>
      <c r="L512" s="15">
        <f t="shared" si="110"/>
        <v>-0.20537494100173317</v>
      </c>
      <c r="M512" s="15">
        <f t="shared" si="111"/>
        <v>-6.7380229987445269E-3</v>
      </c>
      <c r="N512" s="15">
        <f t="shared" si="112"/>
        <v>-8.085627598493432E-2</v>
      </c>
      <c r="O512">
        <f t="shared" si="113"/>
        <v>425.49080538609223</v>
      </c>
    </row>
    <row r="513" spans="1:15">
      <c r="A513" s="15">
        <v>0.499</v>
      </c>
      <c r="B513" s="6">
        <f t="shared" si="101"/>
        <v>200.60911485382672</v>
      </c>
      <c r="C513" s="8">
        <f t="shared" si="104"/>
        <v>-2.4551419799599579</v>
      </c>
      <c r="D513" s="6">
        <f t="shared" si="102"/>
        <v>129.89027584633646</v>
      </c>
      <c r="E513" s="12">
        <f t="shared" si="103"/>
        <v>-4.5039964991429619E-3</v>
      </c>
      <c r="F513" s="8">
        <f t="shared" si="105"/>
        <v>0.52426695889595964</v>
      </c>
      <c r="G513" s="6">
        <f t="shared" si="106"/>
        <v>1.2989338570066722</v>
      </c>
      <c r="H513" s="6">
        <f t="shared" si="107"/>
        <v>146.49980132104082</v>
      </c>
      <c r="I513" s="6">
        <f t="shared" si="108"/>
        <v>178.49439812601872</v>
      </c>
      <c r="K513" s="15">
        <f t="shared" si="109"/>
        <v>-4.5039964991429619E-3</v>
      </c>
      <c r="L513" s="15">
        <f t="shared" si="110"/>
        <v>-0.45039964991429621</v>
      </c>
      <c r="M513" s="15">
        <f t="shared" si="111"/>
        <v>-1.4776891401387672E-2</v>
      </c>
      <c r="N513" s="15">
        <f t="shared" si="112"/>
        <v>-0.17732269681665205</v>
      </c>
      <c r="O513">
        <f t="shared" si="113"/>
        <v>426.14921260769455</v>
      </c>
    </row>
    <row r="514" spans="1:15">
      <c r="A514" s="15">
        <v>0.5</v>
      </c>
      <c r="B514" s="6">
        <f t="shared" si="101"/>
        <v>200.4626150525057</v>
      </c>
      <c r="C514" s="8">
        <f t="shared" si="104"/>
        <v>-2.4649315997457215</v>
      </c>
      <c r="D514" s="6">
        <f t="shared" si="102"/>
        <v>130.09081171128963</v>
      </c>
      <c r="E514" s="12">
        <f t="shared" si="103"/>
        <v>-6.9640332889958044E-3</v>
      </c>
      <c r="F514" s="8">
        <f t="shared" si="105"/>
        <v>0.52396223930921193</v>
      </c>
      <c r="G514" s="6">
        <f t="shared" si="106"/>
        <v>1.2962835153429264</v>
      </c>
      <c r="H514" s="6">
        <f t="shared" si="107"/>
        <v>146.20088346230827</v>
      </c>
      <c r="I514" s="6">
        <f t="shared" si="108"/>
        <v>178.23404598440351</v>
      </c>
      <c r="K514" s="15">
        <f t="shared" si="109"/>
        <v>-6.9640332889958044E-3</v>
      </c>
      <c r="L514" s="15">
        <f t="shared" si="110"/>
        <v>-0.69640332889958045</v>
      </c>
      <c r="M514" s="15">
        <f t="shared" si="111"/>
        <v>-2.2847878244736889E-2</v>
      </c>
      <c r="N514" s="15">
        <f t="shared" si="112"/>
        <v>-0.27417453893684268</v>
      </c>
      <c r="O514">
        <f t="shared" si="113"/>
        <v>426.80713869486749</v>
      </c>
    </row>
    <row r="515" spans="1:15">
      <c r="B515" s="7"/>
      <c r="C515" s="7"/>
      <c r="E515" s="7"/>
      <c r="G515" s="7"/>
      <c r="H515" s="7"/>
      <c r="I515" s="7"/>
    </row>
    <row r="516" spans="1:15">
      <c r="B516" s="7"/>
      <c r="C516" s="7"/>
      <c r="E516" s="7"/>
      <c r="G516" s="7"/>
      <c r="H516" s="7"/>
      <c r="I516" s="7"/>
    </row>
    <row r="517" spans="1:15">
      <c r="B517" s="7"/>
      <c r="C517" s="7"/>
      <c r="E517" s="7"/>
      <c r="G517" s="7"/>
      <c r="H517" s="7"/>
      <c r="I517" s="7"/>
    </row>
    <row r="518" spans="1:15">
      <c r="B518" s="7"/>
      <c r="C518" s="7"/>
      <c r="E518" s="7"/>
      <c r="G518" s="7"/>
      <c r="H518" s="7"/>
      <c r="I518" s="7"/>
    </row>
    <row r="519" spans="1:15">
      <c r="B519" s="7"/>
      <c r="C519" s="7"/>
      <c r="E519" s="7"/>
      <c r="G519" s="7"/>
      <c r="H519" s="7"/>
      <c r="I519" s="7"/>
    </row>
    <row r="520" spans="1:15">
      <c r="B520" s="7"/>
      <c r="C520" s="7"/>
      <c r="E520" s="7"/>
      <c r="G520" s="7"/>
      <c r="H520" s="7"/>
      <c r="I520" s="7"/>
    </row>
    <row r="521" spans="1:15">
      <c r="B521" s="7"/>
      <c r="C521" s="7"/>
      <c r="E521" s="7"/>
      <c r="G521" s="7"/>
      <c r="H521" s="7"/>
      <c r="I521" s="7"/>
    </row>
    <row r="522" spans="1:15">
      <c r="B522" s="7"/>
      <c r="C522" s="7"/>
      <c r="E522" s="7"/>
      <c r="G522" s="7"/>
      <c r="H522" s="7"/>
      <c r="I522" s="7"/>
    </row>
    <row r="523" spans="1:15">
      <c r="B523" s="7"/>
      <c r="C523" s="7"/>
      <c r="E523" s="7"/>
      <c r="G523" s="7"/>
      <c r="H523" s="7"/>
      <c r="I523" s="7"/>
    </row>
    <row r="524" spans="1:15">
      <c r="B524" s="7"/>
      <c r="C524" s="7"/>
      <c r="E524" s="7"/>
      <c r="G524" s="7"/>
      <c r="H524" s="7"/>
      <c r="I524" s="7"/>
    </row>
    <row r="525" spans="1:15">
      <c r="B525" s="7"/>
      <c r="C525" s="7"/>
      <c r="E525" s="7"/>
      <c r="G525" s="7"/>
      <c r="H525" s="7"/>
      <c r="I525" s="7"/>
    </row>
    <row r="526" spans="1:15">
      <c r="B526" s="7"/>
      <c r="C526" s="7"/>
      <c r="E526" s="7"/>
      <c r="G526" s="7"/>
      <c r="H526" s="7"/>
      <c r="I526" s="7"/>
    </row>
    <row r="527" spans="1:15">
      <c r="B527" s="7"/>
      <c r="C527" s="7"/>
      <c r="E527" s="7"/>
      <c r="G527" s="7"/>
      <c r="H527" s="7"/>
      <c r="I527" s="7"/>
    </row>
    <row r="528" spans="1:15">
      <c r="B528" s="7"/>
      <c r="C528" s="7"/>
      <c r="E528" s="7"/>
      <c r="G528" s="7"/>
      <c r="H528" s="7"/>
      <c r="I528" s="7"/>
    </row>
    <row r="529" spans="2:9">
      <c r="B529" s="7"/>
      <c r="C529" s="7"/>
      <c r="E529" s="7"/>
      <c r="G529" s="7"/>
      <c r="H529" s="7"/>
      <c r="I529" s="7"/>
    </row>
    <row r="530" spans="2:9">
      <c r="B530" s="7"/>
      <c r="C530" s="7"/>
      <c r="E530" s="7"/>
      <c r="G530" s="7"/>
      <c r="H530" s="7"/>
      <c r="I530" s="7"/>
    </row>
    <row r="531" spans="2:9">
      <c r="B531" s="7"/>
      <c r="C531" s="7"/>
      <c r="E531" s="7"/>
      <c r="G531" s="7"/>
      <c r="H531" s="7"/>
      <c r="I531" s="7"/>
    </row>
    <row r="532" spans="2:9">
      <c r="B532" s="7"/>
      <c r="C532" s="7"/>
      <c r="E532" s="7"/>
      <c r="G532" s="7"/>
      <c r="H532" s="7"/>
      <c r="I532" s="7"/>
    </row>
    <row r="533" spans="2:9">
      <c r="B533" s="7"/>
      <c r="C533" s="7"/>
      <c r="E533" s="7"/>
      <c r="G533" s="7"/>
      <c r="H533" s="7"/>
      <c r="I533" s="7"/>
    </row>
    <row r="534" spans="2:9">
      <c r="B534" s="7"/>
      <c r="C534" s="7"/>
      <c r="E534" s="7"/>
      <c r="G534" s="7"/>
      <c r="H534" s="7"/>
      <c r="I534" s="7"/>
    </row>
    <row r="535" spans="2:9">
      <c r="B535" s="7"/>
      <c r="C535" s="7"/>
      <c r="E535" s="7"/>
      <c r="G535" s="7"/>
      <c r="H535" s="7"/>
      <c r="I535" s="7"/>
    </row>
    <row r="536" spans="2:9">
      <c r="B536" s="7"/>
      <c r="C536" s="7"/>
      <c r="E536" s="7"/>
      <c r="G536" s="7"/>
      <c r="H536" s="7"/>
      <c r="I536" s="7"/>
    </row>
    <row r="537" spans="2:9">
      <c r="B537" s="7"/>
      <c r="C537" s="7"/>
      <c r="E537" s="7"/>
      <c r="G537" s="7"/>
      <c r="H537" s="7"/>
      <c r="I537" s="7"/>
    </row>
    <row r="538" spans="2:9">
      <c r="B538" s="7"/>
      <c r="C538" s="7"/>
      <c r="E538" s="7"/>
      <c r="G538" s="7"/>
      <c r="H538" s="7"/>
      <c r="I538" s="7"/>
    </row>
    <row r="539" spans="2:9">
      <c r="B539" s="7"/>
      <c r="C539" s="7"/>
      <c r="E539" s="7"/>
      <c r="G539" s="7"/>
      <c r="H539" s="7"/>
      <c r="I539" s="7"/>
    </row>
    <row r="540" spans="2:9">
      <c r="B540" s="7"/>
      <c r="C540" s="7"/>
      <c r="E540" s="7"/>
      <c r="G540" s="7"/>
      <c r="H540" s="7"/>
      <c r="I540" s="7"/>
    </row>
    <row r="541" spans="2:9">
      <c r="B541" s="7"/>
      <c r="C541" s="7"/>
      <c r="E541" s="7"/>
      <c r="G541" s="7"/>
      <c r="H541" s="7"/>
      <c r="I541" s="7"/>
    </row>
    <row r="542" spans="2:9">
      <c r="B542" s="7"/>
      <c r="C542" s="7"/>
      <c r="E542" s="7"/>
      <c r="G542" s="7"/>
      <c r="H542" s="7"/>
      <c r="I542" s="7"/>
    </row>
    <row r="543" spans="2:9">
      <c r="B543" s="7"/>
      <c r="C543" s="7"/>
      <c r="E543" s="7"/>
      <c r="G543" s="7"/>
      <c r="H543" s="7"/>
      <c r="I543" s="7"/>
    </row>
    <row r="544" spans="2:9">
      <c r="B544" s="7"/>
      <c r="C544" s="7"/>
      <c r="E544" s="7"/>
      <c r="G544" s="7"/>
      <c r="H544" s="7"/>
      <c r="I544" s="7"/>
    </row>
    <row r="545" spans="2:9">
      <c r="B545" s="7"/>
      <c r="C545" s="7"/>
      <c r="E545" s="7"/>
      <c r="G545" s="7"/>
      <c r="H545" s="7"/>
      <c r="I545" s="7"/>
    </row>
    <row r="546" spans="2:9">
      <c r="B546" s="7"/>
      <c r="C546" s="7"/>
      <c r="E546" s="7"/>
      <c r="G546" s="7"/>
      <c r="H546" s="7"/>
      <c r="I546" s="7"/>
    </row>
    <row r="547" spans="2:9">
      <c r="B547" s="7"/>
      <c r="C547" s="7"/>
      <c r="E547" s="7"/>
      <c r="G547" s="7"/>
      <c r="H547" s="7"/>
      <c r="I547" s="7"/>
    </row>
    <row r="548" spans="2:9">
      <c r="B548" s="7"/>
      <c r="C548" s="7"/>
      <c r="E548" s="7"/>
      <c r="G548" s="7"/>
      <c r="H548" s="7"/>
      <c r="I548" s="7"/>
    </row>
    <row r="549" spans="2:9">
      <c r="B549" s="7"/>
      <c r="C549" s="7"/>
      <c r="E549" s="7"/>
      <c r="G549" s="7"/>
      <c r="H549" s="7"/>
      <c r="I549" s="7"/>
    </row>
    <row r="550" spans="2:9">
      <c r="B550" s="7"/>
      <c r="C550" s="7"/>
      <c r="E550" s="7"/>
      <c r="G550" s="7"/>
      <c r="H550" s="7"/>
      <c r="I550" s="7"/>
    </row>
    <row r="551" spans="2:9">
      <c r="B551" s="7"/>
      <c r="C551" s="7"/>
      <c r="E551" s="7"/>
      <c r="G551" s="7"/>
      <c r="H551" s="7"/>
      <c r="I551" s="7"/>
    </row>
    <row r="552" spans="2:9">
      <c r="B552" s="7"/>
      <c r="C552" s="7"/>
      <c r="E552" s="7"/>
      <c r="G552" s="7"/>
      <c r="H552" s="7"/>
      <c r="I552" s="7"/>
    </row>
    <row r="553" spans="2:9">
      <c r="B553" s="7"/>
      <c r="C553" s="7"/>
      <c r="E553" s="7"/>
      <c r="G553" s="7"/>
      <c r="H553" s="7"/>
      <c r="I553" s="7"/>
    </row>
    <row r="554" spans="2:9">
      <c r="B554" s="7"/>
      <c r="C554" s="7"/>
      <c r="E554" s="7"/>
      <c r="G554" s="7"/>
      <c r="H554" s="7"/>
    </row>
    <row r="555" spans="2:9">
      <c r="B555" s="7"/>
      <c r="C555" s="7"/>
      <c r="E555" s="7"/>
      <c r="G555" s="7"/>
      <c r="H555" s="7"/>
    </row>
    <row r="556" spans="2:9">
      <c r="B556" s="7"/>
      <c r="C556" s="7"/>
      <c r="E556" s="7"/>
      <c r="G556" s="7"/>
      <c r="H556" s="7"/>
    </row>
    <row r="557" spans="2:9">
      <c r="B557" s="7"/>
      <c r="C557" s="7"/>
      <c r="E557" s="7"/>
      <c r="G557" s="7"/>
      <c r="H557" s="7"/>
    </row>
    <row r="558" spans="2:9">
      <c r="B558" s="7"/>
      <c r="C558" s="7"/>
      <c r="E558" s="7"/>
      <c r="G558" s="7"/>
      <c r="H558" s="7"/>
    </row>
    <row r="559" spans="2:9">
      <c r="B559" s="7"/>
      <c r="C559" s="7"/>
      <c r="E559" s="7"/>
      <c r="G559" s="7"/>
      <c r="H559" s="7"/>
    </row>
    <row r="560" spans="2:9">
      <c r="B560" s="7"/>
      <c r="C560" s="7"/>
      <c r="E560" s="7"/>
      <c r="G560" s="7"/>
      <c r="H560" s="7"/>
    </row>
    <row r="561" spans="2:8">
      <c r="B561" s="7"/>
      <c r="C561" s="7"/>
      <c r="E561" s="7"/>
      <c r="G561" s="7"/>
      <c r="H561" s="7"/>
    </row>
    <row r="562" spans="2:8">
      <c r="B562" s="7"/>
      <c r="C562" s="7"/>
      <c r="E562" s="7"/>
      <c r="G562" s="7"/>
      <c r="H562" s="7"/>
    </row>
    <row r="563" spans="2:8">
      <c r="B563" s="7"/>
      <c r="C563" s="7"/>
      <c r="E563" s="7"/>
      <c r="G563" s="7"/>
      <c r="H563" s="7"/>
    </row>
    <row r="564" spans="2:8">
      <c r="B564" s="7"/>
      <c r="C564" s="7"/>
      <c r="E564" s="7"/>
      <c r="G564" s="7"/>
      <c r="H564" s="7"/>
    </row>
    <row r="565" spans="2:8">
      <c r="B565" s="7"/>
      <c r="C565" s="7"/>
      <c r="E565" s="7"/>
      <c r="G565" s="7"/>
      <c r="H565" s="7"/>
    </row>
    <row r="566" spans="2:8">
      <c r="B566" s="7"/>
      <c r="C566" s="7"/>
      <c r="E566" s="7"/>
      <c r="G566" s="7"/>
      <c r="H566" s="7"/>
    </row>
    <row r="567" spans="2:8">
      <c r="B567" s="7"/>
      <c r="C567" s="7"/>
      <c r="E567" s="7"/>
      <c r="G567" s="7"/>
      <c r="H567" s="7"/>
    </row>
    <row r="568" spans="2:8">
      <c r="B568" s="7"/>
      <c r="C568" s="7"/>
      <c r="E568" s="7"/>
      <c r="G568" s="7"/>
      <c r="H568" s="7"/>
    </row>
    <row r="569" spans="2:8">
      <c r="B569" s="7"/>
      <c r="C569" s="7"/>
      <c r="E569" s="7"/>
      <c r="G569" s="7"/>
      <c r="H569" s="7"/>
    </row>
    <row r="570" spans="2:8">
      <c r="B570" s="7"/>
      <c r="C570" s="7"/>
      <c r="E570" s="7"/>
      <c r="G570" s="7"/>
      <c r="H570" s="7"/>
    </row>
    <row r="571" spans="2:8">
      <c r="B571" s="7"/>
      <c r="C571" s="7"/>
      <c r="E571" s="7"/>
      <c r="G571" s="7"/>
      <c r="H571" s="7"/>
    </row>
    <row r="572" spans="2:8">
      <c r="B572" s="7"/>
      <c r="C572" s="7"/>
      <c r="E572" s="7"/>
      <c r="G572" s="7"/>
      <c r="H572" s="7"/>
    </row>
    <row r="573" spans="2:8">
      <c r="B573" s="7"/>
      <c r="C573" s="7"/>
      <c r="E573" s="7"/>
      <c r="G573" s="7"/>
      <c r="H573" s="7"/>
    </row>
    <row r="574" spans="2:8">
      <c r="B574" s="7"/>
      <c r="C574" s="7"/>
      <c r="E574" s="7"/>
      <c r="G574" s="7"/>
      <c r="H574" s="7"/>
    </row>
    <row r="575" spans="2:8">
      <c r="B575" s="7"/>
      <c r="C575" s="7"/>
      <c r="E575" s="7"/>
      <c r="G575" s="7"/>
      <c r="H575" s="7"/>
    </row>
    <row r="576" spans="2:8">
      <c r="B576" s="7"/>
      <c r="C576" s="7"/>
      <c r="E576" s="7"/>
      <c r="G576" s="7"/>
      <c r="H576" s="7"/>
    </row>
    <row r="577" spans="2:8">
      <c r="B577" s="7"/>
      <c r="C577" s="7"/>
      <c r="E577" s="7"/>
      <c r="G577" s="7"/>
      <c r="H577" s="7"/>
    </row>
    <row r="578" spans="2:8">
      <c r="B578" s="7"/>
      <c r="C578" s="7"/>
      <c r="E578" s="7"/>
      <c r="G578" s="7"/>
      <c r="H578" s="7"/>
    </row>
    <row r="579" spans="2:8">
      <c r="B579" s="7"/>
      <c r="C579" s="7"/>
      <c r="E579" s="7"/>
      <c r="G579" s="7"/>
      <c r="H579" s="7"/>
    </row>
    <row r="580" spans="2:8">
      <c r="B580" s="7"/>
      <c r="C580" s="7"/>
      <c r="E580" s="7"/>
      <c r="G580" s="7"/>
      <c r="H580" s="7"/>
    </row>
    <row r="581" spans="2:8">
      <c r="B581" s="7"/>
      <c r="C581" s="7"/>
      <c r="E581" s="7"/>
      <c r="G581" s="7"/>
      <c r="H581" s="7"/>
    </row>
    <row r="582" spans="2:8">
      <c r="B582" s="7"/>
      <c r="C582" s="7"/>
      <c r="E582" s="7"/>
      <c r="G582" s="7"/>
      <c r="H582" s="7"/>
    </row>
    <row r="583" spans="2:8">
      <c r="B583" s="7"/>
      <c r="C583" s="7"/>
      <c r="E583" s="7"/>
      <c r="G583" s="7"/>
      <c r="H583" s="7"/>
    </row>
    <row r="584" spans="2:8">
      <c r="B584" s="7"/>
      <c r="C584" s="7"/>
      <c r="E584" s="7"/>
      <c r="G584" s="7"/>
      <c r="H584" s="7"/>
    </row>
    <row r="585" spans="2:8">
      <c r="B585" s="7"/>
      <c r="C585" s="7"/>
      <c r="E585" s="7"/>
      <c r="G585" s="7"/>
      <c r="H585" s="7"/>
    </row>
    <row r="586" spans="2:8">
      <c r="B586" s="7"/>
      <c r="C586" s="7"/>
      <c r="E586" s="7"/>
      <c r="G586" s="7"/>
      <c r="H586" s="7"/>
    </row>
    <row r="587" spans="2:8">
      <c r="B587" s="7"/>
      <c r="C587" s="7"/>
      <c r="E587" s="7"/>
      <c r="G587" s="7"/>
      <c r="H587" s="7"/>
    </row>
    <row r="588" spans="2:8">
      <c r="B588" s="7"/>
      <c r="C588" s="7"/>
      <c r="E588" s="7"/>
      <c r="G588" s="7"/>
      <c r="H588" s="7"/>
    </row>
    <row r="589" spans="2:8">
      <c r="B589" s="7"/>
      <c r="C589" s="7"/>
      <c r="E589" s="7"/>
      <c r="G589" s="7"/>
      <c r="H589" s="7"/>
    </row>
    <row r="590" spans="2:8">
      <c r="B590" s="7"/>
      <c r="C590" s="7"/>
      <c r="E590" s="7"/>
      <c r="G590" s="7"/>
      <c r="H590" s="7"/>
    </row>
    <row r="591" spans="2:8">
      <c r="B591" s="7"/>
      <c r="C591" s="7"/>
      <c r="E591" s="7"/>
      <c r="G591" s="7"/>
      <c r="H591" s="7"/>
    </row>
    <row r="592" spans="2:8">
      <c r="B592" s="7"/>
      <c r="C592" s="7"/>
      <c r="E592" s="7"/>
      <c r="G592" s="7"/>
      <c r="H592" s="7"/>
    </row>
    <row r="593" spans="2:8">
      <c r="B593" s="7"/>
      <c r="C593" s="7"/>
      <c r="E593" s="7"/>
      <c r="G593" s="7"/>
      <c r="H593" s="7"/>
    </row>
    <row r="594" spans="2:8">
      <c r="B594" s="7"/>
      <c r="C594" s="7"/>
      <c r="E594" s="7"/>
      <c r="G594" s="7"/>
      <c r="H594" s="7"/>
    </row>
    <row r="595" spans="2:8">
      <c r="B595" s="7"/>
      <c r="C595" s="7"/>
      <c r="E595" s="7"/>
      <c r="G595" s="7"/>
      <c r="H595" s="7"/>
    </row>
    <row r="596" spans="2:8">
      <c r="B596" s="7"/>
      <c r="C596" s="7"/>
      <c r="E596" s="7"/>
      <c r="G596" s="7"/>
      <c r="H596" s="7"/>
    </row>
    <row r="597" spans="2:8">
      <c r="B597" s="7"/>
      <c r="C597" s="7"/>
      <c r="E597" s="7"/>
      <c r="G597" s="7"/>
      <c r="H597" s="7"/>
    </row>
    <row r="598" spans="2:8">
      <c r="B598" s="7"/>
      <c r="C598" s="7"/>
      <c r="E598" s="7"/>
      <c r="G598" s="7"/>
      <c r="H598" s="7"/>
    </row>
    <row r="599" spans="2:8">
      <c r="B599" s="7"/>
      <c r="C599" s="7"/>
      <c r="E599" s="7"/>
      <c r="G599" s="7"/>
      <c r="H599" s="7"/>
    </row>
    <row r="600" spans="2:8">
      <c r="B600" s="7"/>
      <c r="C600" s="7"/>
      <c r="E600" s="7"/>
      <c r="G600" s="7"/>
      <c r="H600" s="7"/>
    </row>
    <row r="601" spans="2:8">
      <c r="B601" s="7"/>
      <c r="C601" s="7"/>
      <c r="E601" s="7"/>
      <c r="G601" s="7"/>
      <c r="H601" s="7"/>
    </row>
    <row r="602" spans="2:8">
      <c r="B602" s="7"/>
      <c r="C602" s="7"/>
      <c r="E602" s="7"/>
      <c r="G602" s="7"/>
      <c r="H602" s="7"/>
    </row>
    <row r="603" spans="2:8">
      <c r="B603" s="7"/>
      <c r="C603" s="7"/>
      <c r="E603" s="7"/>
      <c r="G603" s="7"/>
      <c r="H603" s="7"/>
    </row>
    <row r="604" spans="2:8">
      <c r="B604" s="7"/>
      <c r="C604" s="7"/>
      <c r="E604" s="7"/>
      <c r="G604" s="7"/>
      <c r="H604" s="7"/>
    </row>
    <row r="605" spans="2:8">
      <c r="B605" s="7"/>
      <c r="C605" s="7"/>
      <c r="E605" s="7"/>
      <c r="G605" s="7"/>
      <c r="H605" s="7"/>
    </row>
    <row r="606" spans="2:8">
      <c r="B606" s="7"/>
      <c r="C606" s="7"/>
      <c r="E606" s="7"/>
      <c r="G606" s="7"/>
      <c r="H606" s="7"/>
    </row>
    <row r="607" spans="2:8">
      <c r="B607" s="7"/>
      <c r="C607" s="7"/>
      <c r="E607" s="7"/>
      <c r="G607" s="7"/>
      <c r="H607" s="7"/>
    </row>
    <row r="608" spans="2:8">
      <c r="B608" s="7"/>
      <c r="C608" s="7"/>
      <c r="E608" s="7"/>
      <c r="G608" s="7"/>
      <c r="H608" s="7"/>
    </row>
    <row r="609" spans="2:8">
      <c r="B609" s="7"/>
      <c r="C609" s="7"/>
      <c r="E609" s="7"/>
      <c r="G609" s="7"/>
      <c r="H609" s="7"/>
    </row>
    <row r="610" spans="2:8">
      <c r="B610" s="7"/>
      <c r="C610" s="7"/>
      <c r="E610" s="7"/>
      <c r="G610" s="7"/>
      <c r="H610" s="7"/>
    </row>
    <row r="611" spans="2:8">
      <c r="B611" s="7"/>
      <c r="C611" s="7"/>
      <c r="E611" s="7"/>
      <c r="G611" s="7"/>
      <c r="H611" s="7"/>
    </row>
    <row r="612" spans="2:8">
      <c r="B612" s="7"/>
      <c r="C612" s="7"/>
      <c r="E612" s="7"/>
      <c r="G612" s="7"/>
      <c r="H612" s="7"/>
    </row>
    <row r="613" spans="2:8">
      <c r="B613" s="7"/>
      <c r="C613" s="7"/>
      <c r="E613" s="7"/>
      <c r="G613" s="7"/>
      <c r="H613" s="7"/>
    </row>
    <row r="614" spans="2:8">
      <c r="B614" s="7"/>
      <c r="C614" s="7"/>
      <c r="G614" s="7"/>
      <c r="H614" s="7"/>
    </row>
    <row r="615" spans="2:8">
      <c r="B615" s="7"/>
      <c r="C615" s="7"/>
      <c r="G615" s="7"/>
      <c r="H615" s="7"/>
    </row>
    <row r="616" spans="2:8">
      <c r="B616" s="7"/>
      <c r="C616" s="7"/>
      <c r="G616" s="7"/>
      <c r="H616" s="7"/>
    </row>
    <row r="617" spans="2:8">
      <c r="B617" s="7"/>
      <c r="C617" s="7"/>
      <c r="G617" s="7"/>
      <c r="H617" s="7"/>
    </row>
    <row r="618" spans="2:8">
      <c r="B618" s="7"/>
      <c r="C618" s="7"/>
      <c r="G618" s="7"/>
      <c r="H618" s="7"/>
    </row>
    <row r="619" spans="2:8">
      <c r="B619" s="7"/>
      <c r="C619" s="7"/>
      <c r="G619" s="7"/>
      <c r="H619" s="7"/>
    </row>
    <row r="620" spans="2:8">
      <c r="B620" s="7"/>
      <c r="C620" s="7"/>
      <c r="G620" s="7"/>
      <c r="H620" s="7"/>
    </row>
    <row r="621" spans="2:8">
      <c r="B621" s="7"/>
      <c r="C621" s="7"/>
      <c r="G621" s="7"/>
      <c r="H621" s="7"/>
    </row>
    <row r="622" spans="2:8">
      <c r="B622" s="7"/>
      <c r="C622" s="7"/>
      <c r="G622" s="7"/>
      <c r="H622" s="7"/>
    </row>
    <row r="623" spans="2:8">
      <c r="B623" s="7"/>
      <c r="C623" s="7"/>
      <c r="G623" s="7"/>
      <c r="H623" s="7"/>
    </row>
    <row r="624" spans="2:8">
      <c r="B624" s="7"/>
      <c r="C624" s="7"/>
      <c r="G624" s="7"/>
      <c r="H624" s="7"/>
    </row>
    <row r="625" spans="2:8">
      <c r="B625" s="7"/>
      <c r="C625" s="7"/>
      <c r="G625" s="7"/>
      <c r="H625" s="7"/>
    </row>
    <row r="626" spans="2:8">
      <c r="B626" s="7"/>
      <c r="C626" s="7"/>
      <c r="G626" s="7"/>
      <c r="H626" s="7"/>
    </row>
    <row r="627" spans="2:8">
      <c r="B627" s="7"/>
      <c r="C627" s="7"/>
      <c r="G627" s="7"/>
      <c r="H627" s="7"/>
    </row>
    <row r="628" spans="2:8">
      <c r="B628" s="7"/>
      <c r="C628" s="7"/>
      <c r="G628" s="7"/>
      <c r="H628" s="7"/>
    </row>
    <row r="629" spans="2:8">
      <c r="B629" s="7"/>
      <c r="C629" s="7"/>
      <c r="G629" s="7"/>
      <c r="H629" s="7"/>
    </row>
    <row r="630" spans="2:8">
      <c r="B630" s="7"/>
      <c r="C630" s="7"/>
      <c r="G630" s="7"/>
      <c r="H630" s="7"/>
    </row>
    <row r="631" spans="2:8">
      <c r="B631" s="7"/>
      <c r="C631" s="7"/>
      <c r="G631" s="7"/>
      <c r="H631" s="7"/>
    </row>
    <row r="632" spans="2:8">
      <c r="B632" s="7"/>
      <c r="C632" s="7"/>
      <c r="G632" s="7"/>
      <c r="H632" s="7"/>
    </row>
    <row r="633" spans="2:8">
      <c r="B633" s="7"/>
      <c r="C633" s="7"/>
      <c r="G633" s="7"/>
      <c r="H633" s="7"/>
    </row>
    <row r="634" spans="2:8">
      <c r="B634" s="7"/>
      <c r="C634" s="7"/>
      <c r="G634" s="7"/>
      <c r="H634" s="7"/>
    </row>
    <row r="635" spans="2:8">
      <c r="B635" s="7"/>
      <c r="C635" s="7"/>
      <c r="G635" s="7"/>
      <c r="H635" s="7"/>
    </row>
    <row r="636" spans="2:8">
      <c r="B636" s="7"/>
      <c r="C636" s="7"/>
      <c r="G636" s="7"/>
      <c r="H636" s="7"/>
    </row>
    <row r="637" spans="2:8">
      <c r="B637" s="7"/>
      <c r="C637" s="7"/>
      <c r="G637" s="7"/>
      <c r="H637" s="7"/>
    </row>
    <row r="638" spans="2:8">
      <c r="B638" s="7"/>
      <c r="C638" s="7"/>
      <c r="G638" s="7"/>
      <c r="H638" s="7"/>
    </row>
    <row r="639" spans="2:8">
      <c r="B639" s="7"/>
      <c r="C639" s="7"/>
      <c r="G639" s="7"/>
      <c r="H639" s="7"/>
    </row>
    <row r="640" spans="2:8">
      <c r="B640" s="7"/>
      <c r="C640" s="7"/>
      <c r="G640" s="7"/>
      <c r="H640" s="7"/>
    </row>
    <row r="641" spans="2:8">
      <c r="B641" s="7"/>
      <c r="C641" s="7"/>
      <c r="G641" s="7"/>
      <c r="H641" s="7"/>
    </row>
    <row r="642" spans="2:8">
      <c r="B642" s="7"/>
      <c r="C642" s="7"/>
      <c r="G642" s="7"/>
      <c r="H642" s="7"/>
    </row>
    <row r="643" spans="2:8">
      <c r="B643" s="7"/>
      <c r="C643" s="7"/>
      <c r="G643" s="7"/>
      <c r="H643" s="7"/>
    </row>
    <row r="644" spans="2:8">
      <c r="B644" s="7"/>
      <c r="C644" s="7"/>
      <c r="G644" s="7"/>
      <c r="H644" s="7"/>
    </row>
    <row r="645" spans="2:8">
      <c r="B645" s="7"/>
      <c r="C645" s="7"/>
      <c r="G645" s="7"/>
      <c r="H645" s="7"/>
    </row>
    <row r="646" spans="2:8">
      <c r="B646" s="7"/>
      <c r="C646" s="7"/>
      <c r="G646" s="7"/>
      <c r="H646" s="7"/>
    </row>
    <row r="647" spans="2:8">
      <c r="B647" s="7"/>
      <c r="C647" s="7"/>
      <c r="G647" s="7"/>
      <c r="H647" s="7"/>
    </row>
    <row r="648" spans="2:8">
      <c r="B648" s="7"/>
      <c r="C648" s="7"/>
      <c r="G648" s="7"/>
      <c r="H648" s="7"/>
    </row>
    <row r="649" spans="2:8">
      <c r="B649" s="7"/>
      <c r="C649" s="7"/>
      <c r="G649" s="7"/>
      <c r="H649" s="7"/>
    </row>
    <row r="650" spans="2:8">
      <c r="B650" s="7"/>
      <c r="C650" s="7"/>
      <c r="G650" s="7"/>
      <c r="H650" s="7"/>
    </row>
    <row r="651" spans="2:8">
      <c r="B651" s="7"/>
      <c r="C651" s="7"/>
      <c r="G651" s="7"/>
      <c r="H651" s="7"/>
    </row>
    <row r="652" spans="2:8">
      <c r="B652" s="7"/>
      <c r="C652" s="7"/>
      <c r="G652" s="7"/>
      <c r="H652" s="7"/>
    </row>
    <row r="653" spans="2:8">
      <c r="B653" s="7"/>
      <c r="C653" s="7"/>
      <c r="G653" s="7"/>
      <c r="H653" s="7"/>
    </row>
    <row r="654" spans="2:8">
      <c r="B654" s="7"/>
      <c r="C654" s="7"/>
      <c r="G654" s="7"/>
      <c r="H654" s="7"/>
    </row>
    <row r="655" spans="2:8">
      <c r="B655" s="7"/>
      <c r="C655" s="7"/>
      <c r="G655" s="7"/>
      <c r="H655" s="7"/>
    </row>
    <row r="656" spans="2:8">
      <c r="B656" s="7"/>
      <c r="C656" s="7"/>
      <c r="G656" s="7"/>
      <c r="H656" s="7"/>
    </row>
    <row r="657" spans="2:8">
      <c r="B657" s="7"/>
      <c r="C657" s="7"/>
      <c r="G657" s="7"/>
      <c r="H657" s="7"/>
    </row>
    <row r="658" spans="2:8">
      <c r="B658" s="7"/>
      <c r="C658" s="7"/>
      <c r="G658" s="7"/>
      <c r="H658" s="7"/>
    </row>
    <row r="659" spans="2:8">
      <c r="B659" s="7"/>
      <c r="C659" s="7"/>
      <c r="G659" s="7"/>
      <c r="H659" s="7"/>
    </row>
    <row r="660" spans="2:8">
      <c r="B660" s="7"/>
      <c r="C660" s="7"/>
      <c r="G660" s="7"/>
      <c r="H660" s="7"/>
    </row>
    <row r="661" spans="2:8">
      <c r="B661" s="7"/>
      <c r="C661" s="7"/>
      <c r="G661" s="7"/>
      <c r="H661" s="7"/>
    </row>
    <row r="662" spans="2:8">
      <c r="B662" s="7"/>
      <c r="C662" s="7"/>
      <c r="G662" s="7"/>
      <c r="H662" s="7"/>
    </row>
    <row r="663" spans="2:8">
      <c r="B663" s="7"/>
      <c r="C663" s="7"/>
      <c r="G663" s="7"/>
      <c r="H663" s="7"/>
    </row>
    <row r="664" spans="2:8">
      <c r="B664" s="7"/>
      <c r="C664" s="7"/>
      <c r="G664" s="7"/>
      <c r="H664" s="7"/>
    </row>
    <row r="665" spans="2:8">
      <c r="B665" s="7"/>
      <c r="C665" s="7"/>
      <c r="G665" s="7"/>
      <c r="H665" s="7"/>
    </row>
    <row r="666" spans="2:8">
      <c r="B666" s="7"/>
      <c r="C666" s="7"/>
      <c r="G666" s="7"/>
      <c r="H666" s="7"/>
    </row>
    <row r="667" spans="2:8">
      <c r="B667" s="7"/>
      <c r="C667" s="7"/>
      <c r="G667" s="7"/>
      <c r="H667" s="7"/>
    </row>
    <row r="668" spans="2:8">
      <c r="B668" s="7"/>
      <c r="C668" s="7"/>
      <c r="G668" s="7"/>
      <c r="H668" s="7"/>
    </row>
    <row r="669" spans="2:8">
      <c r="B669" s="7"/>
      <c r="C669" s="7"/>
      <c r="G669" s="7"/>
      <c r="H669" s="7"/>
    </row>
    <row r="670" spans="2:8">
      <c r="B670" s="7"/>
      <c r="C670" s="7"/>
      <c r="G670" s="7"/>
      <c r="H670" s="7"/>
    </row>
    <row r="671" spans="2:8">
      <c r="B671" s="7"/>
      <c r="C671" s="7"/>
      <c r="G671" s="7"/>
      <c r="H671" s="7"/>
    </row>
    <row r="672" spans="2:8">
      <c r="B672" s="7"/>
      <c r="C672" s="7"/>
      <c r="G672" s="7"/>
      <c r="H672" s="7"/>
    </row>
    <row r="673" spans="2:8">
      <c r="B673" s="7"/>
      <c r="C673" s="7"/>
      <c r="G673" s="7"/>
      <c r="H673" s="7"/>
    </row>
    <row r="674" spans="2:8">
      <c r="B674" s="7"/>
      <c r="C674" s="7"/>
      <c r="G674" s="7"/>
      <c r="H674" s="7"/>
    </row>
    <row r="675" spans="2:8">
      <c r="B675" s="7"/>
      <c r="C675" s="7"/>
      <c r="G675" s="7"/>
      <c r="H675" s="7"/>
    </row>
    <row r="676" spans="2:8">
      <c r="B676" s="7"/>
      <c r="C676" s="7"/>
      <c r="G676" s="7"/>
      <c r="H676" s="7"/>
    </row>
    <row r="677" spans="2:8">
      <c r="B677" s="7"/>
      <c r="C677" s="7"/>
      <c r="G677" s="7"/>
      <c r="H677" s="7"/>
    </row>
    <row r="678" spans="2:8">
      <c r="B678" s="7"/>
      <c r="C678" s="7"/>
      <c r="G678" s="7"/>
      <c r="H678" s="7"/>
    </row>
    <row r="679" spans="2:8">
      <c r="B679" s="7"/>
      <c r="C679" s="7"/>
      <c r="G679" s="7"/>
      <c r="H679" s="7"/>
    </row>
    <row r="680" spans="2:8">
      <c r="B680" s="7"/>
      <c r="C680" s="7"/>
      <c r="G680" s="7"/>
      <c r="H680" s="7"/>
    </row>
    <row r="681" spans="2:8">
      <c r="B681" s="7"/>
      <c r="C681" s="7"/>
      <c r="G681" s="7"/>
      <c r="H681" s="7"/>
    </row>
    <row r="682" spans="2:8">
      <c r="B682" s="7"/>
      <c r="C682" s="7"/>
      <c r="G682" s="7"/>
      <c r="H682" s="7"/>
    </row>
    <row r="683" spans="2:8">
      <c r="B683" s="7"/>
      <c r="C683" s="7"/>
      <c r="G683" s="7"/>
      <c r="H683" s="7"/>
    </row>
    <row r="684" spans="2:8">
      <c r="B684" s="7"/>
      <c r="C684" s="7"/>
      <c r="G684" s="7"/>
      <c r="H684" s="7"/>
    </row>
    <row r="685" spans="2:8">
      <c r="B685" s="7"/>
      <c r="C685" s="7"/>
      <c r="G685" s="7"/>
      <c r="H685" s="7"/>
    </row>
    <row r="686" spans="2:8">
      <c r="B686" s="7"/>
      <c r="C686" s="7"/>
      <c r="G686" s="7"/>
      <c r="H686" s="7"/>
    </row>
    <row r="687" spans="2:8">
      <c r="B687" s="7"/>
      <c r="C687" s="7"/>
      <c r="G687" s="7"/>
      <c r="H687" s="7"/>
    </row>
    <row r="688" spans="2:8">
      <c r="B688" s="7"/>
      <c r="C688" s="7"/>
      <c r="G688" s="7"/>
      <c r="H688" s="7"/>
    </row>
    <row r="689" spans="2:8">
      <c r="B689" s="7"/>
      <c r="C689" s="7"/>
      <c r="G689" s="7"/>
      <c r="H689" s="7"/>
    </row>
    <row r="690" spans="2:8">
      <c r="B690" s="7"/>
      <c r="C690" s="7"/>
      <c r="G690" s="7"/>
      <c r="H690" s="7"/>
    </row>
    <row r="691" spans="2:8">
      <c r="B691" s="7"/>
      <c r="C691" s="7"/>
      <c r="G691" s="7"/>
      <c r="H691" s="7"/>
    </row>
    <row r="692" spans="2:8">
      <c r="B692" s="7"/>
      <c r="C692" s="7"/>
      <c r="G692" s="7"/>
      <c r="H692" s="7"/>
    </row>
    <row r="693" spans="2:8">
      <c r="B693" s="7"/>
      <c r="C693" s="7"/>
      <c r="G693" s="7"/>
      <c r="H693" s="7"/>
    </row>
    <row r="694" spans="2:8">
      <c r="B694" s="7"/>
      <c r="C694" s="7"/>
      <c r="G694" s="7"/>
      <c r="H694" s="7"/>
    </row>
    <row r="695" spans="2:8">
      <c r="B695" s="7"/>
      <c r="C695" s="7"/>
      <c r="G695" s="7"/>
      <c r="H695" s="7"/>
    </row>
    <row r="696" spans="2:8">
      <c r="B696" s="7"/>
      <c r="C696" s="7"/>
      <c r="G696" s="7"/>
      <c r="H696" s="7"/>
    </row>
    <row r="697" spans="2:8">
      <c r="B697" s="7"/>
      <c r="C697" s="7"/>
      <c r="G697" s="7"/>
      <c r="H697" s="7"/>
    </row>
    <row r="698" spans="2:8">
      <c r="B698" s="7"/>
      <c r="C698" s="7"/>
      <c r="G698" s="7"/>
      <c r="H698" s="7"/>
    </row>
    <row r="699" spans="2:8">
      <c r="B699" s="7"/>
      <c r="C699" s="7"/>
      <c r="G699" s="7"/>
      <c r="H699" s="7"/>
    </row>
    <row r="700" spans="2:8">
      <c r="B700" s="7"/>
      <c r="C700" s="7"/>
      <c r="G700" s="7"/>
      <c r="H700" s="7"/>
    </row>
    <row r="701" spans="2:8">
      <c r="B701" s="7"/>
      <c r="C701" s="7"/>
      <c r="G701" s="7"/>
      <c r="H701" s="7"/>
    </row>
    <row r="702" spans="2:8">
      <c r="B702" s="7"/>
      <c r="C702" s="7"/>
      <c r="G702" s="7"/>
      <c r="H702" s="7"/>
    </row>
    <row r="703" spans="2:8">
      <c r="B703" s="7"/>
      <c r="C703" s="7"/>
      <c r="G703" s="7"/>
      <c r="H703" s="7"/>
    </row>
    <row r="704" spans="2:8">
      <c r="B704" s="7"/>
      <c r="C704" s="7"/>
      <c r="G704" s="7"/>
      <c r="H704" s="7"/>
    </row>
    <row r="705" spans="2:8">
      <c r="B705" s="7"/>
      <c r="C705" s="7"/>
      <c r="G705" s="7"/>
      <c r="H705" s="7"/>
    </row>
    <row r="706" spans="2:8">
      <c r="B706" s="7"/>
      <c r="C706" s="7"/>
      <c r="G706" s="7"/>
      <c r="H706" s="7"/>
    </row>
    <row r="707" spans="2:8">
      <c r="B707" s="7"/>
      <c r="C707" s="7"/>
      <c r="G707" s="7"/>
      <c r="H707" s="7"/>
    </row>
    <row r="708" spans="2:8">
      <c r="B708" s="7"/>
      <c r="C708" s="7"/>
      <c r="G708" s="7"/>
      <c r="H708" s="7"/>
    </row>
    <row r="709" spans="2:8">
      <c r="B709" s="7"/>
      <c r="C709" s="7"/>
      <c r="G709" s="7"/>
      <c r="H709" s="7"/>
    </row>
    <row r="710" spans="2:8">
      <c r="B710" s="7"/>
      <c r="C710" s="7"/>
      <c r="G710" s="7"/>
      <c r="H710" s="7"/>
    </row>
    <row r="711" spans="2:8">
      <c r="B711" s="7"/>
      <c r="C711" s="7"/>
      <c r="G711" s="7"/>
      <c r="H711" s="7"/>
    </row>
    <row r="712" spans="2:8">
      <c r="B712" s="7"/>
      <c r="C712" s="7"/>
      <c r="G712" s="7"/>
      <c r="H712" s="7"/>
    </row>
    <row r="713" spans="2:8">
      <c r="B713" s="7"/>
      <c r="C713" s="7"/>
      <c r="G713" s="7"/>
      <c r="H713" s="7"/>
    </row>
    <row r="714" spans="2:8">
      <c r="B714" s="7"/>
      <c r="C714" s="7"/>
      <c r="G714" s="7"/>
      <c r="H714" s="7"/>
    </row>
    <row r="715" spans="2:8">
      <c r="B715" s="7"/>
      <c r="C715" s="7"/>
      <c r="G715" s="7"/>
      <c r="H715" s="7"/>
    </row>
    <row r="716" spans="2:8">
      <c r="B716" s="7"/>
      <c r="C716" s="7"/>
      <c r="G716" s="7"/>
      <c r="H716" s="7"/>
    </row>
    <row r="717" spans="2:8">
      <c r="B717" s="7"/>
      <c r="C717" s="7"/>
      <c r="G717" s="7"/>
      <c r="H717" s="7"/>
    </row>
    <row r="718" spans="2:8">
      <c r="B718" s="7"/>
      <c r="C718" s="7"/>
      <c r="G718" s="7"/>
      <c r="H718" s="7"/>
    </row>
    <row r="719" spans="2:8">
      <c r="B719" s="7"/>
      <c r="C719" s="7"/>
      <c r="G719" s="7"/>
      <c r="H719" s="7"/>
    </row>
    <row r="720" spans="2:8">
      <c r="B720" s="7"/>
      <c r="C720" s="7"/>
      <c r="G720" s="7"/>
      <c r="H720" s="7"/>
    </row>
    <row r="721" spans="2:8">
      <c r="B721" s="7"/>
      <c r="C721" s="7"/>
      <c r="G721" s="7"/>
      <c r="H721" s="7"/>
    </row>
    <row r="722" spans="2:8">
      <c r="B722" s="7"/>
      <c r="C722" s="7"/>
      <c r="G722" s="7"/>
      <c r="H722" s="7"/>
    </row>
    <row r="723" spans="2:8">
      <c r="B723" s="7"/>
      <c r="C723" s="7"/>
      <c r="G723" s="7"/>
      <c r="H723" s="7"/>
    </row>
    <row r="724" spans="2:8">
      <c r="B724" s="7"/>
      <c r="C724" s="7"/>
      <c r="G724" s="7"/>
      <c r="H724" s="7"/>
    </row>
    <row r="725" spans="2:8">
      <c r="B725" s="7"/>
      <c r="C725" s="7"/>
      <c r="G725" s="7"/>
      <c r="H725" s="7"/>
    </row>
    <row r="726" spans="2:8">
      <c r="B726" s="7"/>
      <c r="C726" s="7"/>
      <c r="G726" s="7"/>
      <c r="H726" s="7"/>
    </row>
    <row r="727" spans="2:8">
      <c r="B727" s="7"/>
      <c r="C727" s="7"/>
      <c r="G727" s="7"/>
      <c r="H727" s="7"/>
    </row>
    <row r="728" spans="2:8">
      <c r="B728" s="7"/>
      <c r="C728" s="7"/>
      <c r="G728" s="7"/>
      <c r="H728" s="7"/>
    </row>
    <row r="729" spans="2:8">
      <c r="B729" s="7"/>
      <c r="C729" s="7"/>
      <c r="G729" s="7"/>
      <c r="H729" s="7"/>
    </row>
    <row r="730" spans="2:8">
      <c r="B730" s="7"/>
      <c r="C730" s="7"/>
      <c r="G730" s="7"/>
      <c r="H730" s="7"/>
    </row>
    <row r="731" spans="2:8">
      <c r="B731" s="7"/>
      <c r="C731" s="7"/>
      <c r="G731" s="7"/>
      <c r="H731" s="7"/>
    </row>
    <row r="732" spans="2:8">
      <c r="B732" s="7"/>
      <c r="C732" s="7"/>
      <c r="G732" s="7"/>
      <c r="H732" s="7"/>
    </row>
    <row r="733" spans="2:8">
      <c r="B733" s="7"/>
      <c r="C733" s="7"/>
      <c r="G733" s="7"/>
      <c r="H733" s="7"/>
    </row>
    <row r="734" spans="2:8">
      <c r="B734" s="7"/>
      <c r="C734" s="7"/>
      <c r="G734" s="7"/>
      <c r="H734" s="7"/>
    </row>
    <row r="735" spans="2:8">
      <c r="B735" s="7"/>
      <c r="C735" s="7"/>
      <c r="G735" s="7"/>
      <c r="H735" s="7"/>
    </row>
    <row r="736" spans="2:8">
      <c r="B736" s="7"/>
      <c r="C736" s="7"/>
      <c r="G736" s="7"/>
      <c r="H736" s="7"/>
    </row>
    <row r="737" spans="2:8">
      <c r="B737" s="7"/>
      <c r="C737" s="7"/>
      <c r="G737" s="7"/>
      <c r="H737" s="7"/>
    </row>
    <row r="738" spans="2:8">
      <c r="B738" s="7"/>
      <c r="C738" s="7"/>
      <c r="G738" s="7"/>
      <c r="H738" s="7"/>
    </row>
    <row r="739" spans="2:8">
      <c r="B739" s="7"/>
      <c r="C739" s="7"/>
      <c r="G739" s="7"/>
      <c r="H739" s="7"/>
    </row>
    <row r="740" spans="2:8">
      <c r="B740" s="7"/>
      <c r="C740" s="7"/>
      <c r="G740" s="7"/>
      <c r="H740" s="7"/>
    </row>
    <row r="741" spans="2:8">
      <c r="B741" s="7"/>
      <c r="C741" s="7"/>
      <c r="G741" s="7"/>
      <c r="H741" s="7"/>
    </row>
    <row r="742" spans="2:8">
      <c r="B742" s="7"/>
      <c r="C742" s="7"/>
      <c r="G742" s="7"/>
      <c r="H742" s="7"/>
    </row>
    <row r="743" spans="2:8">
      <c r="B743" s="7"/>
      <c r="C743" s="7"/>
      <c r="G743" s="7"/>
      <c r="H743" s="7"/>
    </row>
    <row r="744" spans="2:8">
      <c r="B744" s="7"/>
      <c r="C744" s="7"/>
      <c r="G744" s="7"/>
      <c r="H744" s="7"/>
    </row>
    <row r="745" spans="2:8">
      <c r="B745" s="7"/>
      <c r="C745" s="7"/>
      <c r="G745" s="7"/>
      <c r="H745" s="7"/>
    </row>
    <row r="746" spans="2:8">
      <c r="B746" s="7"/>
      <c r="C746" s="7"/>
      <c r="G746" s="7"/>
      <c r="H746" s="7"/>
    </row>
    <row r="747" spans="2:8">
      <c r="B747" s="7"/>
      <c r="C747" s="7"/>
      <c r="G747" s="7"/>
      <c r="H747" s="7"/>
    </row>
    <row r="748" spans="2:8">
      <c r="B748" s="7"/>
      <c r="C748" s="7"/>
      <c r="G748" s="7"/>
      <c r="H748" s="7"/>
    </row>
    <row r="749" spans="2:8">
      <c r="B749" s="7"/>
      <c r="C749" s="7"/>
      <c r="G749" s="7"/>
      <c r="H749" s="7"/>
    </row>
    <row r="750" spans="2:8">
      <c r="B750" s="7"/>
      <c r="C750" s="7"/>
      <c r="G750" s="7"/>
      <c r="H750" s="7"/>
    </row>
    <row r="751" spans="2:8">
      <c r="B751" s="7"/>
      <c r="C751" s="7"/>
      <c r="G751" s="7"/>
      <c r="H751" s="7"/>
    </row>
    <row r="752" spans="2:8">
      <c r="B752" s="7"/>
      <c r="C752" s="7"/>
      <c r="G752" s="7"/>
      <c r="H752" s="7"/>
    </row>
    <row r="753" spans="2:8">
      <c r="B753" s="7"/>
      <c r="C753" s="7"/>
      <c r="G753" s="7"/>
      <c r="H753" s="7"/>
    </row>
    <row r="754" spans="2:8">
      <c r="B754" s="7"/>
      <c r="C754" s="7"/>
      <c r="G754" s="7"/>
      <c r="H754" s="7"/>
    </row>
    <row r="755" spans="2:8">
      <c r="B755" s="7"/>
      <c r="C755" s="7"/>
      <c r="G755" s="7"/>
      <c r="H755" s="7"/>
    </row>
    <row r="756" spans="2:8">
      <c r="B756" s="7"/>
      <c r="C756" s="7"/>
      <c r="G756" s="7"/>
      <c r="H756" s="7"/>
    </row>
    <row r="757" spans="2:8">
      <c r="B757" s="7"/>
      <c r="C757" s="7"/>
      <c r="G757" s="7"/>
      <c r="H757" s="7"/>
    </row>
    <row r="758" spans="2:8">
      <c r="B758" s="7"/>
      <c r="C758" s="7"/>
      <c r="G758" s="7"/>
      <c r="H758" s="7"/>
    </row>
    <row r="759" spans="2:8">
      <c r="B759" s="7"/>
      <c r="C759" s="7"/>
      <c r="G759" s="7"/>
      <c r="H759" s="7"/>
    </row>
    <row r="760" spans="2:8">
      <c r="B760" s="7"/>
      <c r="C760" s="7"/>
      <c r="G760" s="7"/>
      <c r="H760" s="7"/>
    </row>
    <row r="761" spans="2:8">
      <c r="B761" s="7"/>
      <c r="C761" s="7"/>
    </row>
    <row r="762" spans="2:8">
      <c r="B762" s="7"/>
      <c r="C762" s="7"/>
    </row>
    <row r="763" spans="2:8">
      <c r="B763" s="7"/>
      <c r="C763" s="7"/>
    </row>
    <row r="764" spans="2:8">
      <c r="B764" s="7"/>
      <c r="C764" s="7"/>
    </row>
    <row r="765" spans="2:8">
      <c r="B765" s="7"/>
      <c r="C765" s="7"/>
    </row>
    <row r="766" spans="2:8">
      <c r="B766" s="7"/>
      <c r="C766" s="7"/>
    </row>
    <row r="767" spans="2:8">
      <c r="B767" s="7"/>
      <c r="C767" s="7"/>
    </row>
    <row r="768" spans="2:8">
      <c r="B768" s="7"/>
      <c r="C768" s="7"/>
    </row>
    <row r="769" spans="2:3">
      <c r="B769" s="7"/>
      <c r="C769" s="7"/>
    </row>
    <row r="770" spans="2:3">
      <c r="B770" s="7"/>
      <c r="C770" s="7"/>
    </row>
    <row r="771" spans="2:3">
      <c r="B771" s="7"/>
      <c r="C771" s="7"/>
    </row>
    <row r="772" spans="2:3">
      <c r="B772" s="7"/>
      <c r="C772" s="7"/>
    </row>
    <row r="773" spans="2:3">
      <c r="C773" s="7"/>
    </row>
    <row r="774" spans="2:3">
      <c r="C774" s="7"/>
    </row>
    <row r="775" spans="2:3">
      <c r="C775" s="7"/>
    </row>
    <row r="776" spans="2:3">
      <c r="C776" s="7"/>
    </row>
    <row r="777" spans="2:3">
      <c r="C777" s="7"/>
    </row>
    <row r="778" spans="2:3">
      <c r="C778" s="7"/>
    </row>
    <row r="779" spans="2:3">
      <c r="C779" s="7"/>
    </row>
    <row r="780" spans="2:3">
      <c r="C780" s="7"/>
    </row>
    <row r="781" spans="2:3">
      <c r="C781" s="7"/>
    </row>
    <row r="782" spans="2:3">
      <c r="C782" s="7"/>
    </row>
    <row r="783" spans="2:3">
      <c r="C783" s="7"/>
    </row>
    <row r="784" spans="2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</sheetData>
  <mergeCells count="26">
    <mergeCell ref="B6:F6"/>
    <mergeCell ref="B7:F7"/>
    <mergeCell ref="I7:K7"/>
    <mergeCell ref="B12:C12"/>
    <mergeCell ref="D12:E12"/>
    <mergeCell ref="B9:F9"/>
    <mergeCell ref="B10:F10"/>
    <mergeCell ref="I9:K9"/>
    <mergeCell ref="K12:N12"/>
    <mergeCell ref="K11:N11"/>
    <mergeCell ref="I5:K5"/>
    <mergeCell ref="I8:K8"/>
    <mergeCell ref="I6:K6"/>
    <mergeCell ref="M5:N5"/>
    <mergeCell ref="M6:N6"/>
    <mergeCell ref="B1:L1"/>
    <mergeCell ref="B2:L2"/>
    <mergeCell ref="B4:G4"/>
    <mergeCell ref="B8:F8"/>
    <mergeCell ref="B5:F5"/>
    <mergeCell ref="Z5:AB5"/>
    <mergeCell ref="T4:V4"/>
    <mergeCell ref="T6:V6"/>
    <mergeCell ref="T5:V5"/>
    <mergeCell ref="T3:V3"/>
    <mergeCell ref="M7:N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Will</cp:lastModifiedBy>
  <dcterms:created xsi:type="dcterms:W3CDTF">2014-08-05T12:25:02Z</dcterms:created>
  <dcterms:modified xsi:type="dcterms:W3CDTF">2014-08-22T15:37:28Z</dcterms:modified>
</cp:coreProperties>
</file>