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30" windowWidth="18180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C13" s="1"/>
  <c r="B14"/>
  <c r="C14" s="1"/>
  <c r="B15"/>
  <c r="B16"/>
  <c r="B17"/>
  <c r="C17" s="1"/>
  <c r="B18"/>
  <c r="C18" s="1"/>
  <c r="B19"/>
  <c r="B20"/>
  <c r="B21"/>
  <c r="C21" s="1"/>
  <c r="B22"/>
  <c r="C22" s="1"/>
  <c r="B23"/>
  <c r="B24"/>
  <c r="B25"/>
  <c r="C25" s="1"/>
  <c r="B26"/>
  <c r="C26" s="1"/>
  <c r="B27"/>
  <c r="B28"/>
  <c r="B29"/>
  <c r="C29" s="1"/>
  <c r="C15"/>
  <c r="C16"/>
  <c r="C19"/>
  <c r="C20"/>
  <c r="C23"/>
  <c r="C24"/>
  <c r="C27"/>
  <c r="C28"/>
  <c r="D15"/>
  <c r="G13"/>
  <c r="I13" s="1"/>
  <c r="G14"/>
  <c r="I14" s="1"/>
  <c r="G15"/>
  <c r="I15" s="1"/>
  <c r="G16"/>
  <c r="I16" s="1"/>
  <c r="G17"/>
  <c r="I17" s="1"/>
  <c r="G18"/>
  <c r="I18" s="1"/>
  <c r="G19"/>
  <c r="I19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E13"/>
  <c r="E14"/>
  <c r="E15"/>
  <c r="E16"/>
  <c r="E17"/>
  <c r="E18"/>
  <c r="E19"/>
  <c r="E21"/>
  <c r="E22"/>
  <c r="E23"/>
  <c r="E24"/>
  <c r="E25"/>
  <c r="E26"/>
  <c r="E27"/>
  <c r="E28"/>
  <c r="E29"/>
  <c r="F26" l="1"/>
  <c r="H22"/>
  <c r="H18"/>
  <c r="H14"/>
  <c r="F23"/>
  <c r="F19"/>
  <c r="F15"/>
  <c r="H29"/>
  <c r="H25"/>
  <c r="H21"/>
  <c r="H17"/>
  <c r="H13"/>
  <c r="H24"/>
  <c r="F16"/>
  <c r="F24"/>
  <c r="H27"/>
  <c r="H23"/>
  <c r="H19"/>
  <c r="H15"/>
  <c r="H28"/>
  <c r="H16"/>
  <c r="F27"/>
  <c r="F28"/>
  <c r="H26"/>
  <c r="F22"/>
  <c r="F18"/>
  <c r="F14"/>
  <c r="F25"/>
  <c r="F21"/>
  <c r="F17"/>
  <c r="F13"/>
  <c r="F29"/>
  <c r="G12"/>
  <c r="I12" s="1"/>
  <c r="D13"/>
  <c r="D14"/>
  <c r="D16"/>
  <c r="D17"/>
  <c r="D18"/>
  <c r="D19"/>
  <c r="D20"/>
  <c r="D21"/>
  <c r="D22"/>
  <c r="D23"/>
  <c r="D24"/>
  <c r="D25"/>
  <c r="D26"/>
  <c r="D27"/>
  <c r="D28"/>
  <c r="D29"/>
  <c r="E12"/>
  <c r="B12"/>
  <c r="D12"/>
  <c r="G20" l="1"/>
  <c r="I20" s="1"/>
  <c r="E20"/>
  <c r="H12"/>
  <c r="F12"/>
  <c r="H20" l="1"/>
  <c r="F20"/>
  <c r="C12"/>
</calcChain>
</file>

<file path=xl/sharedStrings.xml><?xml version="1.0" encoding="utf-8"?>
<sst xmlns="http://schemas.openxmlformats.org/spreadsheetml/2006/main" count="21" uniqueCount="17">
  <si>
    <t>Vol (mL)</t>
  </si>
  <si>
    <t>Mass (g)</t>
  </si>
  <si>
    <t>wt%</t>
  </si>
  <si>
    <t>Density (g/cc)</t>
  </si>
  <si>
    <t>Variables</t>
  </si>
  <si>
    <r>
      <t xml:space="preserve">wt% </t>
    </r>
    <r>
      <rPr>
        <sz val="8"/>
        <color theme="1"/>
        <rFont val="Calibri"/>
        <family val="2"/>
        <scheme val="minor"/>
      </rPr>
      <t>(Excluding H2SO4)</t>
    </r>
  </si>
  <si>
    <r>
      <t xml:space="preserve">Mass (g) </t>
    </r>
    <r>
      <rPr>
        <sz val="8"/>
        <color theme="1"/>
        <rFont val="Calibri"/>
        <family val="2"/>
        <scheme val="minor"/>
      </rPr>
      <t>(Excluding Water)</t>
    </r>
  </si>
  <si>
    <t>Basis: 100mL Total Volume</t>
  </si>
  <si>
    <t>(Assume all water remains in boiler)</t>
  </si>
  <si>
    <r>
      <t>HNO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Used</t>
    </r>
  </si>
  <si>
    <r>
      <t>H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sz val="8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Used</t>
    </r>
  </si>
  <si>
    <r>
      <t>HNO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 Liquid</t>
    </r>
  </si>
  <si>
    <r>
      <t>H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sz val="8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in Liquid</t>
    </r>
  </si>
  <si>
    <r>
      <t>H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in Liquid</t>
    </r>
  </si>
  <si>
    <r>
      <t>wt% HNO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(Excluding H2SO4)</t>
    </r>
  </si>
  <si>
    <r>
      <t>when H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sz val="8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is at 70wt%</t>
    </r>
  </si>
  <si>
    <r>
      <t>Concentrating HNO</t>
    </r>
    <r>
      <rPr>
        <b/>
        <sz val="8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 Overcoming the HNO</t>
    </r>
    <r>
      <rPr>
        <b/>
        <sz val="8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 Azeotrope Using H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SO</t>
    </r>
    <r>
      <rPr>
        <b/>
        <sz val="8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</si>
</sst>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2" fillId="0" borderId="0" xfId="0" applyFont="1"/>
    <xf numFmtId="0" fontId="0" fillId="4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4</xdr:row>
      <xdr:rowOff>88900</xdr:rowOff>
    </xdr:from>
    <xdr:to>
      <xdr:col>15</xdr:col>
      <xdr:colOff>508000</xdr:colOff>
      <xdr:row>20</xdr:row>
      <xdr:rowOff>38100</xdr:rowOff>
    </xdr:to>
    <xdr:pic>
      <xdr:nvPicPr>
        <xdr:cNvPr id="1027" name="Picture 3" descr="http://www.sciencemadness.org/talk/files.php?pid=377115&amp;aid=357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0250" y="831850"/>
          <a:ext cx="2889250" cy="291465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107950</xdr:colOff>
      <xdr:row>20</xdr:row>
      <xdr:rowOff>95250</xdr:rowOff>
    </xdr:from>
    <xdr:to>
      <xdr:col>15</xdr:col>
      <xdr:colOff>215900</xdr:colOff>
      <xdr:row>37</xdr:row>
      <xdr:rowOff>57150</xdr:rowOff>
    </xdr:to>
    <xdr:pic>
      <xdr:nvPicPr>
        <xdr:cNvPr id="1028" name="Picture 4" descr="Nitric Acid Vapor Liquid Equilibrium Diagram.png - 30k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01050" y="3803650"/>
          <a:ext cx="2546350" cy="30988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P22" sqref="P22"/>
    </sheetView>
  </sheetViews>
  <sheetFormatPr defaultRowHeight="14.5"/>
  <cols>
    <col min="1" max="1" width="7.81640625" customWidth="1"/>
    <col min="2" max="2" width="19.7265625" customWidth="1"/>
    <col min="3" max="3" width="16.1796875" customWidth="1"/>
    <col min="4" max="4" width="8" customWidth="1"/>
    <col min="5" max="5" width="19.26953125" customWidth="1"/>
    <col min="6" max="6" width="8.36328125" customWidth="1"/>
    <col min="7" max="7" width="8.54296875" customWidth="1"/>
    <col min="8" max="8" width="8" customWidth="1"/>
    <col min="11" max="11" width="4.36328125" customWidth="1"/>
  </cols>
  <sheetData>
    <row r="1" spans="1:11">
      <c r="A1" s="35" t="s">
        <v>16</v>
      </c>
      <c r="B1" s="35"/>
      <c r="C1" s="35"/>
      <c r="D1" s="35"/>
      <c r="E1" s="35"/>
    </row>
    <row r="3" spans="1:11">
      <c r="A3" s="41" t="s">
        <v>7</v>
      </c>
      <c r="B3" s="41"/>
      <c r="C3" s="41"/>
      <c r="D3" s="41"/>
    </row>
    <row r="4" spans="1:11" ht="15" thickBot="1">
      <c r="A4" s="1"/>
      <c r="B4" s="1"/>
      <c r="C4" s="1"/>
      <c r="D4" s="1"/>
    </row>
    <row r="5" spans="1:11">
      <c r="A5" s="42" t="s">
        <v>4</v>
      </c>
      <c r="B5" s="43"/>
      <c r="C5" s="43"/>
      <c r="D5" s="43"/>
      <c r="E5" s="44"/>
    </row>
    <row r="6" spans="1:11">
      <c r="A6" s="31"/>
      <c r="B6" s="32"/>
      <c r="C6" s="3" t="s">
        <v>2</v>
      </c>
      <c r="D6" s="32" t="s">
        <v>3</v>
      </c>
      <c r="E6" s="36"/>
    </row>
    <row r="7" spans="1:11">
      <c r="A7" s="31" t="s">
        <v>9</v>
      </c>
      <c r="B7" s="32"/>
      <c r="C7" s="2">
        <v>80</v>
      </c>
      <c r="D7" s="37">
        <v>1.46</v>
      </c>
      <c r="E7" s="38"/>
    </row>
    <row r="8" spans="1:11" ht="15" thickBot="1">
      <c r="A8" s="33" t="s">
        <v>10</v>
      </c>
      <c r="B8" s="34"/>
      <c r="C8" s="13">
        <v>91</v>
      </c>
      <c r="D8" s="39">
        <v>1.82</v>
      </c>
      <c r="E8" s="40"/>
    </row>
    <row r="9" spans="1:11" ht="15" thickBot="1">
      <c r="A9" s="1"/>
      <c r="B9" s="1"/>
      <c r="I9" s="46" t="s">
        <v>8</v>
      </c>
      <c r="J9" s="46"/>
      <c r="K9" s="46"/>
    </row>
    <row r="10" spans="1:11" ht="15" thickBot="1">
      <c r="A10" s="25" t="s">
        <v>11</v>
      </c>
      <c r="B10" s="26"/>
      <c r="C10" s="27"/>
      <c r="D10" s="28" t="s">
        <v>12</v>
      </c>
      <c r="E10" s="29"/>
      <c r="F10" s="30"/>
      <c r="G10" s="26" t="s">
        <v>13</v>
      </c>
      <c r="H10" s="27"/>
      <c r="I10" s="50" t="s">
        <v>14</v>
      </c>
      <c r="J10" s="51"/>
      <c r="K10" s="52"/>
    </row>
    <row r="11" spans="1:11">
      <c r="A11" s="14" t="s">
        <v>0</v>
      </c>
      <c r="B11" s="4" t="s">
        <v>6</v>
      </c>
      <c r="C11" s="7" t="s">
        <v>5</v>
      </c>
      <c r="D11" s="5" t="s">
        <v>0</v>
      </c>
      <c r="E11" s="5" t="s">
        <v>6</v>
      </c>
      <c r="F11" s="6" t="s">
        <v>2</v>
      </c>
      <c r="G11" s="5" t="s">
        <v>1</v>
      </c>
      <c r="H11" s="15" t="s">
        <v>2</v>
      </c>
      <c r="I11" s="47" t="s">
        <v>15</v>
      </c>
      <c r="J11" s="48"/>
      <c r="K11" s="49"/>
    </row>
    <row r="12" spans="1:11">
      <c r="A12" s="22">
        <v>10</v>
      </c>
      <c r="B12" s="21">
        <f>A12*$D$7*$C$7/100</f>
        <v>11.68</v>
      </c>
      <c r="C12" s="9">
        <f>B12/(B12+G12)*100</f>
        <v>39.806420830209255</v>
      </c>
      <c r="D12" s="8">
        <f>100-A12</f>
        <v>90</v>
      </c>
      <c r="E12" s="11">
        <f>D12*$D$8*$C$8/100</f>
        <v>149.05800000000002</v>
      </c>
      <c r="F12" s="10">
        <f>E12/(E12+B12+G12)*100</f>
        <v>83.552690582959627</v>
      </c>
      <c r="G12" s="11">
        <f>((100-$C$7)/100*A12*$D$7)+((100-$C$8)/100*D12*$D$8)</f>
        <v>17.661999999999999</v>
      </c>
      <c r="H12" s="19">
        <f>G12/(B12+E12+G12)*100</f>
        <v>9.9002242152466344</v>
      </c>
      <c r="I12" s="45">
        <f>IF(((E12-(0.7*E12)-(0.7*G12))/0.7)/((((E12-(0.7*E12)-(0.7*G12))/0.7)+G12))*100&gt;=0,((E12-(0.7*E12)-(0.7*G12))/0.7)/((((E12-(0.7*E12)-(0.7*G12))/0.7)+G12))*100,0)</f>
        <v>72.352149275226211</v>
      </c>
      <c r="J12" s="45"/>
      <c r="K12" s="53"/>
    </row>
    <row r="13" spans="1:11">
      <c r="A13" s="22">
        <v>15</v>
      </c>
      <c r="B13" s="21">
        <f t="shared" ref="B13:B29" si="0">A13*$D$7*$C$7/100</f>
        <v>17.52</v>
      </c>
      <c r="C13" s="9">
        <f t="shared" ref="C13:C29" si="1">B13/(B13+G13)*100</f>
        <v>48.907126706306002</v>
      </c>
      <c r="D13" s="8">
        <f t="shared" ref="D13:D29" si="2">100-A13</f>
        <v>85</v>
      </c>
      <c r="E13" s="11">
        <f t="shared" ref="E13:E29" si="3">D13*$D$8*$C$8/100</f>
        <v>140.77700000000002</v>
      </c>
      <c r="F13" s="10">
        <f t="shared" ref="F13:F29" si="4">E13/(E13+B13+G13)*100</f>
        <v>79.715175537938848</v>
      </c>
      <c r="G13" s="11">
        <f t="shared" ref="G13:G29" si="5">((100-$C$7)/100*A13*$D$7)+((100-$C$8)/100*D13*$D$8)</f>
        <v>18.303000000000001</v>
      </c>
      <c r="H13" s="19">
        <f t="shared" ref="H13:H29" si="6">G13/(B13+E13+G13)*100</f>
        <v>10.364099660249151</v>
      </c>
      <c r="I13" s="45">
        <f t="shared" ref="I13:I29" si="7">IF(((E13-(0.7*E13)-(0.7*G13))/0.7)/((((E13-(0.7*E13)-(0.7*G13))/0.7)+G13))*100&gt;=0,((E13-(0.7*E13)-(0.7*G13))/0.7)/((((E13-(0.7*E13)-(0.7*G13))/0.7)+G13))*100,0)</f>
        <v>69.663368305902253</v>
      </c>
      <c r="J13" s="45"/>
      <c r="K13" s="53"/>
    </row>
    <row r="14" spans="1:11">
      <c r="A14" s="22">
        <v>20</v>
      </c>
      <c r="B14" s="21">
        <f t="shared" si="0"/>
        <v>23.36</v>
      </c>
      <c r="C14" s="9">
        <f t="shared" si="1"/>
        <v>55.21936459909228</v>
      </c>
      <c r="D14" s="8">
        <f t="shared" si="2"/>
        <v>80</v>
      </c>
      <c r="E14" s="11">
        <f t="shared" si="3"/>
        <v>132.49600000000001</v>
      </c>
      <c r="F14" s="10">
        <f t="shared" si="4"/>
        <v>75.798627002288342</v>
      </c>
      <c r="G14" s="11">
        <f t="shared" si="5"/>
        <v>18.943999999999999</v>
      </c>
      <c r="H14" s="19">
        <f t="shared" si="6"/>
        <v>10.837528604118994</v>
      </c>
      <c r="I14" s="45">
        <f t="shared" si="7"/>
        <v>66.638489715412803</v>
      </c>
      <c r="J14" s="45"/>
      <c r="K14" s="53"/>
    </row>
    <row r="15" spans="1:11">
      <c r="A15" s="22">
        <v>25</v>
      </c>
      <c r="B15" s="21">
        <f t="shared" si="0"/>
        <v>29.2</v>
      </c>
      <c r="C15" s="9">
        <f t="shared" si="1"/>
        <v>59.854463462129758</v>
      </c>
      <c r="D15" s="8">
        <f t="shared" si="2"/>
        <v>75</v>
      </c>
      <c r="E15" s="11">
        <f t="shared" si="3"/>
        <v>124.215</v>
      </c>
      <c r="F15" s="10">
        <f t="shared" si="4"/>
        <v>71.80057803468209</v>
      </c>
      <c r="G15" s="11">
        <f t="shared" si="5"/>
        <v>19.585000000000001</v>
      </c>
      <c r="H15" s="19">
        <f t="shared" si="6"/>
        <v>11.320809248554914</v>
      </c>
      <c r="I15" s="45">
        <f t="shared" si="7"/>
        <v>63.210293979524756</v>
      </c>
      <c r="J15" s="45"/>
      <c r="K15" s="53"/>
    </row>
    <row r="16" spans="1:11">
      <c r="A16" s="22">
        <v>30</v>
      </c>
      <c r="B16" s="21">
        <f t="shared" si="0"/>
        <v>35.04</v>
      </c>
      <c r="C16" s="9">
        <f t="shared" si="1"/>
        <v>63.402453588101181</v>
      </c>
      <c r="D16" s="8">
        <f t="shared" si="2"/>
        <v>70</v>
      </c>
      <c r="E16" s="11">
        <f t="shared" si="3"/>
        <v>115.934</v>
      </c>
      <c r="F16" s="10">
        <f t="shared" si="4"/>
        <v>67.71845794392523</v>
      </c>
      <c r="G16" s="11">
        <f t="shared" si="5"/>
        <v>20.225999999999999</v>
      </c>
      <c r="H16" s="19">
        <f t="shared" si="6"/>
        <v>11.814252336448599</v>
      </c>
      <c r="I16" s="45">
        <f t="shared" si="7"/>
        <v>59.292355995652713</v>
      </c>
      <c r="J16" s="45"/>
      <c r="K16" s="53"/>
    </row>
    <row r="17" spans="1:11">
      <c r="A17" s="22">
        <v>35</v>
      </c>
      <c r="B17" s="21">
        <f t="shared" si="0"/>
        <v>40.880000000000003</v>
      </c>
      <c r="C17" s="9">
        <f t="shared" si="1"/>
        <v>66.205645618410614</v>
      </c>
      <c r="D17" s="8">
        <f t="shared" si="2"/>
        <v>65</v>
      </c>
      <c r="E17" s="11">
        <f t="shared" si="3"/>
        <v>107.65299999999999</v>
      </c>
      <c r="F17" s="10">
        <f t="shared" si="4"/>
        <v>63.549586776859513</v>
      </c>
      <c r="G17" s="11">
        <f t="shared" si="5"/>
        <v>20.866999999999997</v>
      </c>
      <c r="H17" s="19">
        <f t="shared" si="6"/>
        <v>12.318181818181818</v>
      </c>
      <c r="I17" s="45">
        <f t="shared" si="7"/>
        <v>54.771658321954199</v>
      </c>
      <c r="J17" s="45"/>
      <c r="K17" s="53"/>
    </row>
    <row r="18" spans="1:11">
      <c r="A18" s="22">
        <v>40</v>
      </c>
      <c r="B18" s="21">
        <f t="shared" si="0"/>
        <v>46.72</v>
      </c>
      <c r="C18" s="9">
        <f t="shared" si="1"/>
        <v>68.476285396025091</v>
      </c>
      <c r="D18" s="8">
        <f t="shared" si="2"/>
        <v>60</v>
      </c>
      <c r="E18" s="11">
        <f t="shared" si="3"/>
        <v>99.372000000000014</v>
      </c>
      <c r="F18" s="10">
        <f t="shared" si="4"/>
        <v>59.291169451073991</v>
      </c>
      <c r="G18" s="11">
        <f t="shared" si="5"/>
        <v>21.507999999999999</v>
      </c>
      <c r="H18" s="19">
        <f t="shared" si="6"/>
        <v>12.832935560859186</v>
      </c>
      <c r="I18" s="45">
        <f t="shared" si="7"/>
        <v>49.4975110359726</v>
      </c>
      <c r="J18" s="45"/>
      <c r="K18" s="53"/>
    </row>
    <row r="19" spans="1:11">
      <c r="A19" s="22">
        <v>45</v>
      </c>
      <c r="B19" s="21">
        <f t="shared" si="0"/>
        <v>52.56</v>
      </c>
      <c r="C19" s="9">
        <f t="shared" si="1"/>
        <v>70.35296952174437</v>
      </c>
      <c r="D19" s="8">
        <f t="shared" si="2"/>
        <v>55</v>
      </c>
      <c r="E19" s="11">
        <f t="shared" si="3"/>
        <v>91.091000000000008</v>
      </c>
      <c r="F19" s="10">
        <f t="shared" si="4"/>
        <v>54.940289505428233</v>
      </c>
      <c r="G19" s="11">
        <f t="shared" si="5"/>
        <v>22.149000000000001</v>
      </c>
      <c r="H19" s="19">
        <f t="shared" si="6"/>
        <v>13.358866103739444</v>
      </c>
      <c r="I19" s="45">
        <f t="shared" si="7"/>
        <v>43.264427879812516</v>
      </c>
      <c r="J19" s="45"/>
      <c r="K19" s="53"/>
    </row>
    <row r="20" spans="1:11">
      <c r="A20" s="22">
        <v>50</v>
      </c>
      <c r="B20" s="21">
        <f t="shared" si="0"/>
        <v>58.4</v>
      </c>
      <c r="C20" s="9">
        <f t="shared" si="1"/>
        <v>71.930040645399686</v>
      </c>
      <c r="D20" s="8">
        <f t="shared" si="2"/>
        <v>50</v>
      </c>
      <c r="E20" s="11">
        <f t="shared" si="3"/>
        <v>82.81</v>
      </c>
      <c r="F20" s="10">
        <f t="shared" si="4"/>
        <v>50.493902439024396</v>
      </c>
      <c r="G20" s="11">
        <f t="shared" si="5"/>
        <v>22.79</v>
      </c>
      <c r="H20" s="19">
        <f t="shared" si="6"/>
        <v>13.896341463414632</v>
      </c>
      <c r="I20" s="45">
        <f t="shared" si="7"/>
        <v>35.784728092420423</v>
      </c>
      <c r="J20" s="45"/>
      <c r="K20" s="53"/>
    </row>
    <row r="21" spans="1:11">
      <c r="A21" s="22">
        <v>55</v>
      </c>
      <c r="B21" s="21">
        <f t="shared" si="0"/>
        <v>64.239999999999995</v>
      </c>
      <c r="C21" s="9">
        <f t="shared" si="1"/>
        <v>73.273944633915434</v>
      </c>
      <c r="D21" s="8">
        <f t="shared" si="2"/>
        <v>45</v>
      </c>
      <c r="E21" s="11">
        <f t="shared" si="3"/>
        <v>74.529000000000011</v>
      </c>
      <c r="F21" s="10">
        <f t="shared" si="4"/>
        <v>45.948828606658452</v>
      </c>
      <c r="G21" s="11">
        <f t="shared" si="5"/>
        <v>23.430999999999997</v>
      </c>
      <c r="H21" s="19">
        <f t="shared" si="6"/>
        <v>14.445745992601724</v>
      </c>
      <c r="I21" s="45">
        <f t="shared" si="7"/>
        <v>26.642872796718979</v>
      </c>
      <c r="J21" s="45"/>
      <c r="K21" s="53"/>
    </row>
    <row r="22" spans="1:11">
      <c r="A22" s="22">
        <v>60</v>
      </c>
      <c r="B22" s="21">
        <f t="shared" si="0"/>
        <v>70.08</v>
      </c>
      <c r="C22" s="9">
        <f t="shared" si="1"/>
        <v>74.432832016314038</v>
      </c>
      <c r="D22" s="8">
        <f t="shared" si="2"/>
        <v>40</v>
      </c>
      <c r="E22" s="11">
        <f t="shared" si="3"/>
        <v>66.248000000000005</v>
      </c>
      <c r="F22" s="10">
        <f t="shared" si="4"/>
        <v>41.301745635910223</v>
      </c>
      <c r="G22" s="11">
        <f t="shared" si="5"/>
        <v>24.071999999999999</v>
      </c>
      <c r="H22" s="19">
        <f t="shared" si="6"/>
        <v>15.007481296758105</v>
      </c>
      <c r="I22" s="45">
        <f t="shared" si="7"/>
        <v>15.215553677092158</v>
      </c>
      <c r="J22" s="45"/>
      <c r="K22" s="53"/>
    </row>
    <row r="23" spans="1:11">
      <c r="A23" s="22">
        <v>65</v>
      </c>
      <c r="B23" s="21">
        <f t="shared" si="0"/>
        <v>75.919999999999987</v>
      </c>
      <c r="C23" s="9">
        <f t="shared" si="1"/>
        <v>75.442449295956592</v>
      </c>
      <c r="D23" s="8">
        <f t="shared" si="2"/>
        <v>35</v>
      </c>
      <c r="E23" s="11">
        <f t="shared" si="3"/>
        <v>57.966999999999999</v>
      </c>
      <c r="F23" s="10">
        <f t="shared" si="4"/>
        <v>36.549180327868854</v>
      </c>
      <c r="G23" s="11">
        <f t="shared" si="5"/>
        <v>24.713000000000001</v>
      </c>
      <c r="H23" s="19">
        <f t="shared" si="6"/>
        <v>15.581967213114755</v>
      </c>
      <c r="I23" s="45">
        <f t="shared" si="7"/>
        <v>0.52328623757197834</v>
      </c>
      <c r="J23" s="45"/>
      <c r="K23" s="53"/>
    </row>
    <row r="24" spans="1:11">
      <c r="A24" s="22">
        <v>70</v>
      </c>
      <c r="B24" s="21">
        <f t="shared" si="0"/>
        <v>81.760000000000005</v>
      </c>
      <c r="C24" s="9">
        <f t="shared" si="1"/>
        <v>76.329891517448701</v>
      </c>
      <c r="D24" s="8">
        <f t="shared" si="2"/>
        <v>30</v>
      </c>
      <c r="E24" s="11">
        <f t="shared" si="3"/>
        <v>49.686000000000007</v>
      </c>
      <c r="F24" s="10">
        <f t="shared" si="4"/>
        <v>31.6875</v>
      </c>
      <c r="G24" s="11">
        <f t="shared" si="5"/>
        <v>25.353999999999999</v>
      </c>
      <c r="H24" s="19">
        <f t="shared" si="6"/>
        <v>16.169642857142854</v>
      </c>
      <c r="I24" s="45">
        <f t="shared" si="7"/>
        <v>0</v>
      </c>
      <c r="J24" s="45"/>
      <c r="K24" s="53"/>
    </row>
    <row r="25" spans="1:11">
      <c r="A25" s="22">
        <v>75</v>
      </c>
      <c r="B25" s="21">
        <f t="shared" si="0"/>
        <v>87.6</v>
      </c>
      <c r="C25" s="9">
        <f t="shared" si="1"/>
        <v>77.116070249570839</v>
      </c>
      <c r="D25" s="8">
        <f t="shared" si="2"/>
        <v>25</v>
      </c>
      <c r="E25" s="11">
        <f t="shared" si="3"/>
        <v>41.405000000000001</v>
      </c>
      <c r="F25" s="10">
        <f t="shared" si="4"/>
        <v>26.71290322580645</v>
      </c>
      <c r="G25" s="11">
        <f t="shared" si="5"/>
        <v>25.994999999999997</v>
      </c>
      <c r="H25" s="19">
        <f t="shared" si="6"/>
        <v>16.770967741935483</v>
      </c>
      <c r="I25" s="45">
        <f t="shared" si="7"/>
        <v>0</v>
      </c>
      <c r="J25" s="45"/>
      <c r="K25" s="53"/>
    </row>
    <row r="26" spans="1:11">
      <c r="A26" s="22">
        <v>80</v>
      </c>
      <c r="B26" s="21">
        <f t="shared" si="0"/>
        <v>93.44</v>
      </c>
      <c r="C26" s="9">
        <f t="shared" si="1"/>
        <v>77.817382324527813</v>
      </c>
      <c r="D26" s="8">
        <f t="shared" si="2"/>
        <v>20</v>
      </c>
      <c r="E26" s="11">
        <f t="shared" si="3"/>
        <v>33.124000000000002</v>
      </c>
      <c r="F26" s="10">
        <f t="shared" si="4"/>
        <v>21.621409921671024</v>
      </c>
      <c r="G26" s="11">
        <f t="shared" si="5"/>
        <v>26.635999999999999</v>
      </c>
      <c r="H26" s="19">
        <f t="shared" si="6"/>
        <v>17.386422976501308</v>
      </c>
      <c r="I26" s="45">
        <f t="shared" si="7"/>
        <v>0</v>
      </c>
      <c r="J26" s="45"/>
      <c r="K26" s="53"/>
    </row>
    <row r="27" spans="1:11">
      <c r="A27" s="22">
        <v>85</v>
      </c>
      <c r="B27" s="21">
        <f t="shared" si="0"/>
        <v>99.28</v>
      </c>
      <c r="C27" s="9">
        <f t="shared" si="1"/>
        <v>78.446865839108071</v>
      </c>
      <c r="D27" s="8">
        <f t="shared" si="2"/>
        <v>15</v>
      </c>
      <c r="E27" s="11">
        <f t="shared" si="3"/>
        <v>24.843000000000004</v>
      </c>
      <c r="F27" s="10">
        <f t="shared" si="4"/>
        <v>16.408850726552181</v>
      </c>
      <c r="G27" s="11">
        <f t="shared" si="5"/>
        <v>27.277000000000001</v>
      </c>
      <c r="H27" s="19">
        <f t="shared" si="6"/>
        <v>18.016512549537651</v>
      </c>
      <c r="I27" s="45">
        <f t="shared" si="7"/>
        <v>0</v>
      </c>
      <c r="J27" s="45"/>
      <c r="K27" s="53"/>
    </row>
    <row r="28" spans="1:11">
      <c r="A28" s="22">
        <v>90</v>
      </c>
      <c r="B28" s="21">
        <f t="shared" si="0"/>
        <v>105.12</v>
      </c>
      <c r="C28" s="9">
        <f t="shared" si="1"/>
        <v>79.015018265457982</v>
      </c>
      <c r="D28" s="8">
        <f t="shared" si="2"/>
        <v>10</v>
      </c>
      <c r="E28" s="11">
        <f t="shared" si="3"/>
        <v>16.562000000000001</v>
      </c>
      <c r="F28" s="10">
        <f t="shared" si="4"/>
        <v>11.070855614973263</v>
      </c>
      <c r="G28" s="11">
        <f t="shared" si="5"/>
        <v>27.917999999999999</v>
      </c>
      <c r="H28" s="19">
        <f t="shared" si="6"/>
        <v>18.661764705882351</v>
      </c>
      <c r="I28" s="45">
        <f t="shared" si="7"/>
        <v>0</v>
      </c>
      <c r="J28" s="45"/>
      <c r="K28" s="53"/>
    </row>
    <row r="29" spans="1:11" ht="15" thickBot="1">
      <c r="A29" s="23">
        <v>95</v>
      </c>
      <c r="B29" s="24">
        <f t="shared" si="0"/>
        <v>110.96</v>
      </c>
      <c r="C29" s="54">
        <f t="shared" si="1"/>
        <v>79.530386542334725</v>
      </c>
      <c r="D29" s="16">
        <f t="shared" si="2"/>
        <v>5</v>
      </c>
      <c r="E29" s="17">
        <f t="shared" si="3"/>
        <v>8.2810000000000006</v>
      </c>
      <c r="F29" s="18">
        <f t="shared" si="4"/>
        <v>5.6028416779431662</v>
      </c>
      <c r="G29" s="17">
        <f t="shared" si="5"/>
        <v>28.558999999999997</v>
      </c>
      <c r="H29" s="20">
        <f t="shared" si="6"/>
        <v>19.32273342354533</v>
      </c>
      <c r="I29" s="55">
        <f t="shared" si="7"/>
        <v>0</v>
      </c>
      <c r="J29" s="55"/>
      <c r="K29" s="56"/>
    </row>
    <row r="31" spans="1:11">
      <c r="J31" s="12"/>
    </row>
  </sheetData>
  <mergeCells count="33">
    <mergeCell ref="I24:K24"/>
    <mergeCell ref="I25:K25"/>
    <mergeCell ref="I26:K26"/>
    <mergeCell ref="I27:K27"/>
    <mergeCell ref="I28:K28"/>
    <mergeCell ref="I29:K29"/>
    <mergeCell ref="I9:K9"/>
    <mergeCell ref="I12:K12"/>
    <mergeCell ref="I13:K13"/>
    <mergeCell ref="I14:K14"/>
    <mergeCell ref="I15:K15"/>
    <mergeCell ref="I16:K16"/>
    <mergeCell ref="I17:K17"/>
    <mergeCell ref="I18:K18"/>
    <mergeCell ref="I19:K19"/>
    <mergeCell ref="I11:K11"/>
    <mergeCell ref="I10:K10"/>
    <mergeCell ref="I20:K20"/>
    <mergeCell ref="I21:K21"/>
    <mergeCell ref="I22:K22"/>
    <mergeCell ref="I23:K23"/>
    <mergeCell ref="A1:E1"/>
    <mergeCell ref="D6:E6"/>
    <mergeCell ref="D7:E7"/>
    <mergeCell ref="D8:E8"/>
    <mergeCell ref="A3:D3"/>
    <mergeCell ref="A5:E5"/>
    <mergeCell ref="A6:B6"/>
    <mergeCell ref="A10:C10"/>
    <mergeCell ref="D10:F10"/>
    <mergeCell ref="G10:H10"/>
    <mergeCell ref="A7:B7"/>
    <mergeCell ref="A8:B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2014-12-11T11:11:55Z</dcterms:created>
  <dcterms:modified xsi:type="dcterms:W3CDTF">2014-12-11T16:02:41Z</dcterms:modified>
</cp:coreProperties>
</file>