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5700" windowHeight="6170"/>
  </bookViews>
  <sheets>
    <sheet name="Gold" sheetId="1" r:id="rId1"/>
    <sheet name="Copper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H8" i="2"/>
  <c r="F6"/>
  <c r="F7"/>
  <c r="F8"/>
  <c r="F9"/>
  <c r="F10"/>
  <c r="F11"/>
  <c r="F12"/>
  <c r="F13"/>
  <c r="F14"/>
  <c r="F15"/>
  <c r="F16"/>
  <c r="F17"/>
  <c r="F5"/>
  <c r="F7" i="1"/>
  <c r="F8"/>
  <c r="F9"/>
  <c r="F10"/>
  <c r="F11"/>
  <c r="F12"/>
  <c r="F13"/>
  <c r="F14"/>
  <c r="F15"/>
  <c r="F16"/>
  <c r="F17"/>
  <c r="F18"/>
  <c r="F19"/>
  <c r="F20"/>
  <c r="F6"/>
  <c r="H21"/>
  <c r="E6" i="2"/>
  <c r="E18" s="1"/>
  <c r="H18" s="1"/>
  <c r="E7"/>
  <c r="E8"/>
  <c r="E9"/>
  <c r="E10"/>
  <c r="E11"/>
  <c r="E12"/>
  <c r="E13"/>
  <c r="E14"/>
  <c r="E15"/>
  <c r="E16"/>
  <c r="E17"/>
  <c r="E5"/>
  <c r="E21" i="1"/>
  <c r="E7"/>
  <c r="E8"/>
  <c r="E9"/>
  <c r="E10"/>
  <c r="E11"/>
  <c r="E12"/>
  <c r="E13"/>
  <c r="E14"/>
  <c r="E15"/>
  <c r="E16"/>
  <c r="E17"/>
  <c r="E18"/>
  <c r="E19"/>
  <c r="E20"/>
  <c r="E6"/>
</calcChain>
</file>

<file path=xl/sharedStrings.xml><?xml version="1.0" encoding="utf-8"?>
<sst xmlns="http://schemas.openxmlformats.org/spreadsheetml/2006/main" count="92" uniqueCount="31">
  <si>
    <t>Section</t>
  </si>
  <si>
    <t>Avg. Width</t>
  </si>
  <si>
    <t>Height</t>
  </si>
  <si>
    <t>1MW per 30mm height , 0.2us per 14.5mm width</t>
  </si>
  <si>
    <t>Total Energy</t>
  </si>
  <si>
    <t>J</t>
  </si>
  <si>
    <t>Area (J)</t>
  </si>
  <si>
    <t>Gold Bridgewire Energy Absorption</t>
  </si>
  <si>
    <t>1MW per 31.5mm height , 0.2us per 14mm width</t>
  </si>
  <si>
    <t>Copper Bridgewire Energy Absorption</t>
  </si>
  <si>
    <t>2mil Diameter, 100mil Length</t>
  </si>
  <si>
    <t>Heat of Vaporization</t>
  </si>
  <si>
    <t>Energy absorbed after vaporization</t>
  </si>
  <si>
    <t>Average Power (J/s)</t>
  </si>
  <si>
    <t>Explosion</t>
  </si>
  <si>
    <t>-</t>
  </si>
  <si>
    <t>Vaporization</t>
  </si>
  <si>
    <t>Start</t>
  </si>
  <si>
    <t>T(°C)</t>
  </si>
  <si>
    <t>p(mbar)</t>
  </si>
  <si>
    <t>&gt;1.00e4</t>
  </si>
  <si>
    <t>K</t>
  </si>
  <si>
    <t>Vapor Pressure Data from (http://www.iap.tuwien.ac.at/www/surface/vapor_pressure)</t>
  </si>
  <si>
    <t>T(K)</t>
  </si>
  <si>
    <t>p(bar)</t>
  </si>
  <si>
    <t>&gt;10.0</t>
  </si>
  <si>
    <t xml:space="preserve">Boilng Point at 1 bar </t>
  </si>
  <si>
    <t>(3243K or 2970C)</t>
  </si>
  <si>
    <t>Boiling Point at 1bar</t>
  </si>
  <si>
    <t xml:space="preserve"> (2835K or 2532C)</t>
  </si>
  <si>
    <t>Fraction of Total Energy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</si>
</sst>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1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I9" sqref="I9"/>
    </sheetView>
  </sheetViews>
  <sheetFormatPr defaultRowHeight="14.5"/>
  <cols>
    <col min="1" max="1" width="11.1796875" customWidth="1"/>
    <col min="3" max="3" width="10.36328125" customWidth="1"/>
    <col min="5" max="5" width="11.36328125" customWidth="1"/>
    <col min="6" max="6" width="16.90625" customWidth="1"/>
  </cols>
  <sheetData>
    <row r="1" spans="1:19">
      <c r="B1" s="2" t="s">
        <v>7</v>
      </c>
      <c r="G1" t="s">
        <v>10</v>
      </c>
      <c r="M1" t="s">
        <v>22</v>
      </c>
    </row>
    <row r="2" spans="1:19">
      <c r="B2" s="2"/>
      <c r="G2" t="s">
        <v>3</v>
      </c>
    </row>
    <row r="3" spans="1:19">
      <c r="Q3" t="s">
        <v>26</v>
      </c>
    </row>
    <row r="4" spans="1:19">
      <c r="M4" t="s">
        <v>21</v>
      </c>
      <c r="N4" t="s">
        <v>18</v>
      </c>
      <c r="O4" t="s">
        <v>19</v>
      </c>
      <c r="P4" t="s">
        <v>24</v>
      </c>
      <c r="Q4" t="s">
        <v>27</v>
      </c>
    </row>
    <row r="5" spans="1:19">
      <c r="B5" t="s">
        <v>0</v>
      </c>
      <c r="C5" t="s">
        <v>1</v>
      </c>
      <c r="D5" s="1" t="s">
        <v>2</v>
      </c>
      <c r="E5" s="1" t="s">
        <v>6</v>
      </c>
      <c r="F5" s="1" t="s">
        <v>13</v>
      </c>
      <c r="H5" s="5" t="s">
        <v>11</v>
      </c>
      <c r="I5" s="5"/>
      <c r="M5">
        <v>1200</v>
      </c>
      <c r="N5">
        <v>926.9</v>
      </c>
      <c r="O5" s="3">
        <v>5.44E-7</v>
      </c>
      <c r="P5" s="3">
        <v>5.4399999999999998E-10</v>
      </c>
      <c r="S5" s="3"/>
    </row>
    <row r="6" spans="1:19">
      <c r="A6" t="s">
        <v>14</v>
      </c>
      <c r="B6">
        <v>1</v>
      </c>
      <c r="C6">
        <v>1.8</v>
      </c>
      <c r="D6">
        <v>10</v>
      </c>
      <c r="E6">
        <f>C6*0.2/14.5*D6/30</f>
        <v>8.2758620689655175E-3</v>
      </c>
      <c r="F6" s="1">
        <f>D6/30/(C6*(0.2/14.5))</f>
        <v>13.425925925925924</v>
      </c>
      <c r="H6" s="2">
        <v>0.17249999999999999</v>
      </c>
      <c r="I6" s="2" t="s">
        <v>5</v>
      </c>
      <c r="M6">
        <v>1300</v>
      </c>
      <c r="N6">
        <v>1027</v>
      </c>
      <c r="O6" s="3">
        <v>8.8999999999999995E-6</v>
      </c>
      <c r="P6" s="3">
        <v>8.9000000000000003E-9</v>
      </c>
      <c r="S6" s="3"/>
    </row>
    <row r="7" spans="1:19">
      <c r="A7" s="1" t="s">
        <v>15</v>
      </c>
      <c r="B7">
        <v>2</v>
      </c>
      <c r="C7">
        <v>2</v>
      </c>
      <c r="D7">
        <v>10</v>
      </c>
      <c r="E7">
        <f t="shared" ref="E7:E20" si="0">C7*0.2/14.5*D7/30</f>
        <v>9.1954022988505763E-3</v>
      </c>
      <c r="F7" s="1">
        <f t="shared" ref="F7:F20" si="1">D7/30/(C7*(0.2/14.5))</f>
        <v>12.083333333333332</v>
      </c>
      <c r="M7">
        <v>1400</v>
      </c>
      <c r="N7">
        <v>1127</v>
      </c>
      <c r="O7" s="3">
        <v>9.1899999999999998E-5</v>
      </c>
      <c r="P7" s="3">
        <v>9.1899999999999996E-8</v>
      </c>
      <c r="S7" s="3"/>
    </row>
    <row r="8" spans="1:19">
      <c r="A8" s="1" t="s">
        <v>15</v>
      </c>
      <c r="B8">
        <v>3</v>
      </c>
      <c r="C8">
        <v>2.2999999999999998</v>
      </c>
      <c r="D8">
        <v>10</v>
      </c>
      <c r="E8">
        <f t="shared" si="0"/>
        <v>1.0574712643678159E-2</v>
      </c>
      <c r="F8" s="1">
        <f t="shared" si="1"/>
        <v>10.507246376811592</v>
      </c>
      <c r="H8" s="2" t="s">
        <v>30</v>
      </c>
      <c r="M8">
        <v>1500</v>
      </c>
      <c r="N8">
        <v>1227</v>
      </c>
      <c r="O8" s="3">
        <v>6.6299999999999996E-4</v>
      </c>
      <c r="P8" s="3">
        <v>6.6300000000000005E-7</v>
      </c>
      <c r="S8" s="3"/>
    </row>
    <row r="9" spans="1:19">
      <c r="A9" s="1" t="s">
        <v>15</v>
      </c>
      <c r="B9">
        <v>4</v>
      </c>
      <c r="C9">
        <v>3</v>
      </c>
      <c r="D9">
        <v>10</v>
      </c>
      <c r="E9">
        <f t="shared" si="0"/>
        <v>1.3793103448275864E-2</v>
      </c>
      <c r="F9" s="1">
        <f t="shared" si="1"/>
        <v>8.0555555555555536</v>
      </c>
      <c r="H9" s="4">
        <f>H6/E21</f>
        <v>0.33320381882770861</v>
      </c>
      <c r="I9" s="2"/>
      <c r="M9">
        <v>1600</v>
      </c>
      <c r="N9">
        <v>1327</v>
      </c>
      <c r="O9" s="3">
        <v>3.7399999999999998E-3</v>
      </c>
      <c r="P9" s="3">
        <v>3.7400000000000002E-6</v>
      </c>
      <c r="S9" s="3"/>
    </row>
    <row r="10" spans="1:19">
      <c r="A10" s="1" t="s">
        <v>15</v>
      </c>
      <c r="B10">
        <v>5</v>
      </c>
      <c r="C10">
        <v>3.7</v>
      </c>
      <c r="D10">
        <v>10</v>
      </c>
      <c r="E10">
        <f t="shared" si="0"/>
        <v>1.7011494252873568E-2</v>
      </c>
      <c r="F10" s="1">
        <f t="shared" si="1"/>
        <v>6.5315315315315301</v>
      </c>
      <c r="M10">
        <v>1700</v>
      </c>
      <c r="N10">
        <v>1427</v>
      </c>
      <c r="O10">
        <v>1.72E-2</v>
      </c>
      <c r="P10" s="3">
        <v>1.7200000000000001E-5</v>
      </c>
      <c r="S10" s="3"/>
    </row>
    <row r="11" spans="1:19">
      <c r="A11" s="1" t="s">
        <v>15</v>
      </c>
      <c r="B11">
        <v>6</v>
      </c>
      <c r="C11">
        <v>3.9</v>
      </c>
      <c r="D11">
        <v>10</v>
      </c>
      <c r="E11">
        <f t="shared" si="0"/>
        <v>1.793103448275862E-2</v>
      </c>
      <c r="F11" s="1">
        <f t="shared" si="1"/>
        <v>6.196581196581195</v>
      </c>
      <c r="M11">
        <v>1800</v>
      </c>
      <c r="N11">
        <v>1527</v>
      </c>
      <c r="O11">
        <v>6.6699999999999995E-2</v>
      </c>
      <c r="P11" s="3">
        <v>6.6699999999999995E-5</v>
      </c>
      <c r="S11" s="3"/>
    </row>
    <row r="12" spans="1:19">
      <c r="A12" s="1" t="s">
        <v>15</v>
      </c>
      <c r="B12">
        <v>7</v>
      </c>
      <c r="C12">
        <v>5</v>
      </c>
      <c r="D12">
        <v>10</v>
      </c>
      <c r="E12">
        <f t="shared" si="0"/>
        <v>2.298850574712644E-2</v>
      </c>
      <c r="F12" s="1">
        <f t="shared" si="1"/>
        <v>4.8333333333333321</v>
      </c>
      <c r="M12">
        <v>1900</v>
      </c>
      <c r="N12">
        <v>1627</v>
      </c>
      <c r="O12">
        <v>0.22500000000000001</v>
      </c>
      <c r="P12" s="3">
        <v>2.2499999999999999E-4</v>
      </c>
      <c r="S12" s="3"/>
    </row>
    <row r="13" spans="1:19">
      <c r="A13" s="1" t="s">
        <v>15</v>
      </c>
      <c r="B13">
        <v>8</v>
      </c>
      <c r="C13">
        <v>6</v>
      </c>
      <c r="D13">
        <v>10</v>
      </c>
      <c r="E13">
        <f t="shared" si="0"/>
        <v>2.7586206896551727E-2</v>
      </c>
      <c r="F13" s="1">
        <f t="shared" si="1"/>
        <v>4.0277777777777768</v>
      </c>
      <c r="M13">
        <v>2000</v>
      </c>
      <c r="N13">
        <v>1727</v>
      </c>
      <c r="O13">
        <v>0.66900000000000004</v>
      </c>
      <c r="P13" s="3">
        <v>6.69E-4</v>
      </c>
      <c r="S13" s="3"/>
    </row>
    <row r="14" spans="1:19">
      <c r="A14" s="1" t="s">
        <v>15</v>
      </c>
      <c r="B14">
        <v>9</v>
      </c>
      <c r="C14">
        <v>6.9</v>
      </c>
      <c r="D14">
        <v>10</v>
      </c>
      <c r="E14">
        <f t="shared" si="0"/>
        <v>3.1724137931034485E-2</v>
      </c>
      <c r="F14" s="1">
        <f t="shared" si="1"/>
        <v>3.5024154589371972</v>
      </c>
      <c r="M14">
        <v>2100</v>
      </c>
      <c r="N14">
        <v>1827</v>
      </c>
      <c r="O14">
        <v>1.8</v>
      </c>
      <c r="P14" s="3">
        <v>1.8E-3</v>
      </c>
      <c r="S14" s="3"/>
    </row>
    <row r="15" spans="1:19">
      <c r="A15" s="1" t="s">
        <v>15</v>
      </c>
      <c r="B15">
        <v>10</v>
      </c>
      <c r="C15">
        <v>7.5</v>
      </c>
      <c r="D15">
        <v>10</v>
      </c>
      <c r="E15">
        <f t="shared" si="0"/>
        <v>3.4482758620689655E-2</v>
      </c>
      <c r="F15" s="1">
        <f t="shared" si="1"/>
        <v>3.2222222222222219</v>
      </c>
      <c r="M15">
        <v>2200</v>
      </c>
      <c r="N15">
        <v>1927</v>
      </c>
      <c r="O15">
        <v>4.42</v>
      </c>
      <c r="P15" s="3">
        <v>4.4200000000000003E-3</v>
      </c>
      <c r="S15" s="3"/>
    </row>
    <row r="16" spans="1:19">
      <c r="A16" s="1" t="s">
        <v>15</v>
      </c>
      <c r="B16">
        <v>11</v>
      </c>
      <c r="C16">
        <v>8.5</v>
      </c>
      <c r="D16">
        <v>10</v>
      </c>
      <c r="E16">
        <f t="shared" si="0"/>
        <v>3.9080459770114949E-2</v>
      </c>
      <c r="F16" s="1">
        <f t="shared" si="1"/>
        <v>2.8431372549019605</v>
      </c>
      <c r="M16">
        <v>2300</v>
      </c>
      <c r="N16">
        <v>2027</v>
      </c>
      <c r="O16">
        <v>10</v>
      </c>
      <c r="P16">
        <v>0.01</v>
      </c>
    </row>
    <row r="17" spans="1:16">
      <c r="A17" s="1" t="s">
        <v>15</v>
      </c>
      <c r="B17">
        <v>12</v>
      </c>
      <c r="C17">
        <v>10</v>
      </c>
      <c r="D17">
        <v>10</v>
      </c>
      <c r="E17">
        <f t="shared" si="0"/>
        <v>4.597701149425288E-2</v>
      </c>
      <c r="F17" s="1">
        <f t="shared" si="1"/>
        <v>2.4166666666666661</v>
      </c>
      <c r="M17">
        <v>2400</v>
      </c>
      <c r="N17">
        <v>2127</v>
      </c>
      <c r="O17">
        <v>21.3</v>
      </c>
      <c r="P17">
        <v>2.1299999999999999E-2</v>
      </c>
    </row>
    <row r="18" spans="1:16">
      <c r="A18" s="1" t="s">
        <v>15</v>
      </c>
      <c r="B18">
        <v>13</v>
      </c>
      <c r="C18">
        <v>12.5</v>
      </c>
      <c r="D18">
        <v>10</v>
      </c>
      <c r="E18">
        <f t="shared" si="0"/>
        <v>5.7471264367816098E-2</v>
      </c>
      <c r="F18" s="1">
        <f t="shared" si="1"/>
        <v>1.9333333333333331</v>
      </c>
      <c r="M18">
        <v>2500</v>
      </c>
      <c r="N18">
        <v>2227</v>
      </c>
      <c r="O18">
        <v>42.5</v>
      </c>
      <c r="P18">
        <v>4.2500000000000003E-2</v>
      </c>
    </row>
    <row r="19" spans="1:16">
      <c r="A19" s="1" t="s">
        <v>16</v>
      </c>
      <c r="B19">
        <v>14</v>
      </c>
      <c r="C19">
        <v>17</v>
      </c>
      <c r="D19">
        <v>10</v>
      </c>
      <c r="E19">
        <f t="shared" si="0"/>
        <v>7.8160919540229898E-2</v>
      </c>
      <c r="F19" s="1">
        <f t="shared" si="1"/>
        <v>1.4215686274509802</v>
      </c>
      <c r="M19">
        <v>2600</v>
      </c>
      <c r="N19">
        <v>2327</v>
      </c>
      <c r="O19">
        <v>80.400000000000006</v>
      </c>
      <c r="P19">
        <v>8.0399999999999999E-2</v>
      </c>
    </row>
    <row r="20" spans="1:16">
      <c r="A20" s="1" t="s">
        <v>17</v>
      </c>
      <c r="B20">
        <v>15</v>
      </c>
      <c r="C20">
        <v>22.5</v>
      </c>
      <c r="D20">
        <v>10</v>
      </c>
      <c r="E20">
        <f t="shared" si="0"/>
        <v>0.10344827586206896</v>
      </c>
      <c r="F20" s="1">
        <f t="shared" si="1"/>
        <v>1.074074074074074</v>
      </c>
      <c r="H20" s="2" t="s">
        <v>12</v>
      </c>
      <c r="M20">
        <v>2700</v>
      </c>
      <c r="N20">
        <v>2427</v>
      </c>
      <c r="O20">
        <v>145</v>
      </c>
      <c r="P20">
        <v>0.14499999999999999</v>
      </c>
    </row>
    <row r="21" spans="1:16">
      <c r="C21" s="5" t="s">
        <v>4</v>
      </c>
      <c r="D21" s="5"/>
      <c r="E21" s="4">
        <f>SUM(E6:E20)</f>
        <v>0.51770114942528744</v>
      </c>
      <c r="F21" s="2" t="s">
        <v>5</v>
      </c>
      <c r="H21" s="4">
        <f>E21-H6</f>
        <v>0.34520114942528746</v>
      </c>
      <c r="I21" s="2" t="s">
        <v>5</v>
      </c>
      <c r="M21">
        <v>2800</v>
      </c>
      <c r="N21">
        <v>2527</v>
      </c>
      <c r="O21">
        <v>252</v>
      </c>
      <c r="P21">
        <v>0.252</v>
      </c>
    </row>
    <row r="22" spans="1:16">
      <c r="M22">
        <v>2900</v>
      </c>
      <c r="N22">
        <v>2627</v>
      </c>
      <c r="O22">
        <v>419</v>
      </c>
      <c r="P22">
        <v>0.41899999999999998</v>
      </c>
    </row>
    <row r="23" spans="1:16">
      <c r="M23">
        <v>3000</v>
      </c>
      <c r="N23">
        <v>2727</v>
      </c>
      <c r="O23">
        <v>676</v>
      </c>
      <c r="P23">
        <v>0.67600000000000005</v>
      </c>
    </row>
    <row r="24" spans="1:16">
      <c r="M24">
        <v>3100</v>
      </c>
      <c r="N24">
        <v>2827</v>
      </c>
      <c r="O24" s="3">
        <v>1060</v>
      </c>
      <c r="P24">
        <v>1.06</v>
      </c>
    </row>
    <row r="25" spans="1:16">
      <c r="M25">
        <v>3200</v>
      </c>
      <c r="N25">
        <v>2927</v>
      </c>
      <c r="O25" s="3">
        <v>1600</v>
      </c>
      <c r="P25">
        <v>1.6</v>
      </c>
    </row>
    <row r="26" spans="1:16">
      <c r="M26">
        <v>3300</v>
      </c>
      <c r="N26">
        <v>3027</v>
      </c>
      <c r="O26" s="3">
        <v>2380</v>
      </c>
      <c r="P26">
        <v>2.38</v>
      </c>
    </row>
    <row r="27" spans="1:16">
      <c r="M27">
        <v>3400</v>
      </c>
      <c r="N27">
        <v>3127</v>
      </c>
      <c r="O27" s="3">
        <v>3440</v>
      </c>
      <c r="P27">
        <v>3.44</v>
      </c>
    </row>
    <row r="28" spans="1:16">
      <c r="M28">
        <v>3500</v>
      </c>
      <c r="N28">
        <v>3227</v>
      </c>
      <c r="O28" s="3">
        <v>4880</v>
      </c>
      <c r="P28">
        <v>4.88</v>
      </c>
    </row>
    <row r="29" spans="1:16">
      <c r="M29">
        <v>3600</v>
      </c>
      <c r="N29">
        <v>3327</v>
      </c>
      <c r="O29" s="3">
        <v>6780</v>
      </c>
      <c r="P29">
        <v>6.78</v>
      </c>
    </row>
    <row r="30" spans="1:16">
      <c r="M30">
        <v>3700</v>
      </c>
      <c r="N30">
        <v>3427</v>
      </c>
      <c r="O30" s="3">
        <v>9250</v>
      </c>
      <c r="P30">
        <v>9.25</v>
      </c>
    </row>
    <row r="31" spans="1:16">
      <c r="M31">
        <v>3800</v>
      </c>
      <c r="N31">
        <v>3527</v>
      </c>
      <c r="O31" t="s">
        <v>20</v>
      </c>
      <c r="P31" t="s">
        <v>25</v>
      </c>
    </row>
    <row r="32" spans="1:16">
      <c r="M32">
        <v>3900</v>
      </c>
      <c r="N32">
        <v>3627</v>
      </c>
      <c r="O32" t="s">
        <v>20</v>
      </c>
      <c r="P32" t="s">
        <v>25</v>
      </c>
    </row>
    <row r="33" spans="13:16">
      <c r="M33">
        <v>4000</v>
      </c>
      <c r="N33">
        <v>3727</v>
      </c>
      <c r="O33" t="s">
        <v>20</v>
      </c>
      <c r="P33" t="s">
        <v>25</v>
      </c>
    </row>
  </sheetData>
  <mergeCells count="2">
    <mergeCell ref="C21:D21"/>
    <mergeCell ref="H5:I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A24" sqref="A24"/>
    </sheetView>
  </sheetViews>
  <sheetFormatPr defaultRowHeight="14.5"/>
  <cols>
    <col min="1" max="1" width="11.54296875" customWidth="1"/>
    <col min="3" max="3" width="10.453125" customWidth="1"/>
    <col min="6" max="6" width="17.54296875" customWidth="1"/>
  </cols>
  <sheetData>
    <row r="1" spans="1:19">
      <c r="B1" s="2" t="s">
        <v>9</v>
      </c>
      <c r="G1" t="s">
        <v>10</v>
      </c>
      <c r="M1" t="s">
        <v>22</v>
      </c>
    </row>
    <row r="2" spans="1:19">
      <c r="G2" t="s">
        <v>8</v>
      </c>
    </row>
    <row r="3" spans="1:19">
      <c r="Q3" t="s">
        <v>28</v>
      </c>
    </row>
    <row r="4" spans="1:19">
      <c r="B4" t="s">
        <v>0</v>
      </c>
      <c r="C4" t="s">
        <v>1</v>
      </c>
      <c r="D4" t="s">
        <v>2</v>
      </c>
      <c r="E4" t="s">
        <v>6</v>
      </c>
      <c r="F4" s="1" t="s">
        <v>13</v>
      </c>
      <c r="H4" s="5" t="s">
        <v>11</v>
      </c>
      <c r="I4" s="5"/>
      <c r="M4" t="s">
        <v>23</v>
      </c>
      <c r="N4" t="s">
        <v>18</v>
      </c>
      <c r="O4" t="s">
        <v>19</v>
      </c>
      <c r="P4" t="s">
        <v>24</v>
      </c>
      <c r="Q4" t="s">
        <v>29</v>
      </c>
    </row>
    <row r="5" spans="1:19">
      <c r="A5" t="s">
        <v>14</v>
      </c>
      <c r="B5">
        <v>1</v>
      </c>
      <c r="C5">
        <v>2.5</v>
      </c>
      <c r="D5">
        <v>10</v>
      </c>
      <c r="E5">
        <f>C5*0.2/14*D5/31.5</f>
        <v>1.1337868480725622E-2</v>
      </c>
      <c r="F5" s="1">
        <f>D5/31.5/(C5*0.2/14)</f>
        <v>8.8888888888888893</v>
      </c>
      <c r="H5" s="2">
        <v>0.21790000000000001</v>
      </c>
      <c r="I5" s="2" t="s">
        <v>5</v>
      </c>
      <c r="M5">
        <v>1200</v>
      </c>
      <c r="N5">
        <v>926.9</v>
      </c>
      <c r="O5" s="3">
        <v>1.22E-5</v>
      </c>
      <c r="P5" s="3">
        <v>1.22E-8</v>
      </c>
      <c r="S5" s="3"/>
    </row>
    <row r="6" spans="1:19">
      <c r="A6" s="1" t="s">
        <v>15</v>
      </c>
      <c r="B6">
        <v>2</v>
      </c>
      <c r="C6">
        <v>3.3</v>
      </c>
      <c r="D6">
        <v>10</v>
      </c>
      <c r="E6">
        <f t="shared" ref="E6:E17" si="0">C6*0.2/14*D6/31.5</f>
        <v>1.4965986394557824E-2</v>
      </c>
      <c r="F6" s="1">
        <f t="shared" ref="F6:F17" si="1">D6/31.5/(C6*0.2/14)</f>
        <v>6.7340067340067336</v>
      </c>
      <c r="M6">
        <v>1300</v>
      </c>
      <c r="N6">
        <v>1027</v>
      </c>
      <c r="O6" s="3">
        <v>1.5799999999999999E-4</v>
      </c>
      <c r="P6" s="3">
        <v>1.5800000000000001E-7</v>
      </c>
      <c r="S6" s="3"/>
    </row>
    <row r="7" spans="1:19">
      <c r="A7" s="1" t="s">
        <v>15</v>
      </c>
      <c r="B7">
        <v>3</v>
      </c>
      <c r="C7">
        <v>4</v>
      </c>
      <c r="D7">
        <v>10</v>
      </c>
      <c r="E7">
        <f t="shared" si="0"/>
        <v>1.8140589569161002E-2</v>
      </c>
      <c r="F7" s="1">
        <f t="shared" si="1"/>
        <v>5.5555555555555545</v>
      </c>
      <c r="H7" s="2" t="s">
        <v>30</v>
      </c>
      <c r="M7">
        <v>1400</v>
      </c>
      <c r="N7">
        <v>1127</v>
      </c>
      <c r="O7" s="3">
        <v>1.3500000000000001E-3</v>
      </c>
      <c r="P7" s="3">
        <v>1.35E-6</v>
      </c>
      <c r="S7" s="3"/>
    </row>
    <row r="8" spans="1:19">
      <c r="A8" s="1" t="s">
        <v>15</v>
      </c>
      <c r="B8">
        <v>4</v>
      </c>
      <c r="C8">
        <v>4.7</v>
      </c>
      <c r="D8">
        <v>10</v>
      </c>
      <c r="E8">
        <f t="shared" si="0"/>
        <v>2.1315192743764175E-2</v>
      </c>
      <c r="F8" s="1">
        <f t="shared" si="1"/>
        <v>4.7281323877068555</v>
      </c>
      <c r="H8" s="4">
        <f>H5/E18</f>
        <v>0.35722639405204459</v>
      </c>
      <c r="I8" s="2"/>
      <c r="M8">
        <v>1500</v>
      </c>
      <c r="N8">
        <v>1227</v>
      </c>
      <c r="O8" s="3">
        <v>8.1499999999999993E-3</v>
      </c>
      <c r="P8" s="3">
        <v>8.1499999999999999E-6</v>
      </c>
      <c r="S8" s="3"/>
    </row>
    <row r="9" spans="1:19">
      <c r="A9" s="1" t="s">
        <v>15</v>
      </c>
      <c r="B9">
        <v>5</v>
      </c>
      <c r="C9">
        <v>5.2</v>
      </c>
      <c r="D9">
        <v>10</v>
      </c>
      <c r="E9">
        <f t="shared" si="0"/>
        <v>2.3582766439909298E-2</v>
      </c>
      <c r="F9" s="1">
        <f t="shared" si="1"/>
        <v>4.2735042735042734</v>
      </c>
      <c r="M9">
        <v>1600</v>
      </c>
      <c r="N9">
        <v>1327</v>
      </c>
      <c r="O9">
        <v>3.9399999999999998E-2</v>
      </c>
      <c r="P9" s="3">
        <v>3.9400000000000002E-5</v>
      </c>
      <c r="S9" s="3"/>
    </row>
    <row r="10" spans="1:19">
      <c r="A10" s="1" t="s">
        <v>15</v>
      </c>
      <c r="B10">
        <v>6</v>
      </c>
      <c r="C10">
        <v>6</v>
      </c>
      <c r="D10">
        <v>10</v>
      </c>
      <c r="E10">
        <f t="shared" si="0"/>
        <v>2.7210884353741503E-2</v>
      </c>
      <c r="F10" s="1">
        <f t="shared" si="1"/>
        <v>3.7037037037037028</v>
      </c>
      <c r="M10">
        <v>1700</v>
      </c>
      <c r="N10">
        <v>1427</v>
      </c>
      <c r="O10">
        <v>0.158</v>
      </c>
      <c r="P10" s="3">
        <v>1.5799999999999999E-4</v>
      </c>
      <c r="S10" s="3"/>
    </row>
    <row r="11" spans="1:19">
      <c r="A11" s="1" t="s">
        <v>15</v>
      </c>
      <c r="B11">
        <v>7</v>
      </c>
      <c r="C11">
        <v>7</v>
      </c>
      <c r="D11">
        <v>10</v>
      </c>
      <c r="E11">
        <f t="shared" si="0"/>
        <v>3.1746031746031744E-2</v>
      </c>
      <c r="F11" s="1">
        <f t="shared" si="1"/>
        <v>3.1746031746031744</v>
      </c>
      <c r="M11">
        <v>1800</v>
      </c>
      <c r="N11">
        <v>1527</v>
      </c>
      <c r="O11">
        <v>0.54400000000000004</v>
      </c>
      <c r="P11" s="3">
        <v>5.44E-4</v>
      </c>
      <c r="S11" s="3"/>
    </row>
    <row r="12" spans="1:19">
      <c r="A12" s="1" t="s">
        <v>15</v>
      </c>
      <c r="B12">
        <v>8</v>
      </c>
      <c r="C12">
        <v>8</v>
      </c>
      <c r="D12">
        <v>10</v>
      </c>
      <c r="E12">
        <f t="shared" si="0"/>
        <v>3.6281179138322003E-2</v>
      </c>
      <c r="F12" s="1">
        <f t="shared" si="1"/>
        <v>2.7777777777777772</v>
      </c>
      <c r="M12">
        <v>1900</v>
      </c>
      <c r="N12">
        <v>1627</v>
      </c>
      <c r="O12">
        <v>1.64</v>
      </c>
      <c r="P12" s="3">
        <v>1.64E-3</v>
      </c>
      <c r="S12" s="3"/>
    </row>
    <row r="13" spans="1:19">
      <c r="A13" s="1" t="s">
        <v>15</v>
      </c>
      <c r="B13">
        <v>9</v>
      </c>
      <c r="C13">
        <v>9.6</v>
      </c>
      <c r="D13">
        <v>10</v>
      </c>
      <c r="E13">
        <f t="shared" si="0"/>
        <v>4.3537414965986392E-2</v>
      </c>
      <c r="F13" s="1">
        <f t="shared" si="1"/>
        <v>2.3148148148148144</v>
      </c>
      <c r="M13">
        <v>2000</v>
      </c>
      <c r="N13">
        <v>1727</v>
      </c>
      <c r="O13">
        <v>4.4400000000000004</v>
      </c>
      <c r="P13" s="3">
        <v>4.4400000000000004E-3</v>
      </c>
      <c r="S13" s="3"/>
    </row>
    <row r="14" spans="1:19">
      <c r="A14" s="1" t="s">
        <v>15</v>
      </c>
      <c r="B14">
        <v>10</v>
      </c>
      <c r="C14">
        <v>11.7</v>
      </c>
      <c r="D14">
        <v>10</v>
      </c>
      <c r="E14">
        <f t="shared" si="0"/>
        <v>5.3061224489795916E-2</v>
      </c>
      <c r="F14" s="1">
        <f t="shared" si="1"/>
        <v>1.8993352326685662</v>
      </c>
      <c r="M14">
        <v>2100</v>
      </c>
      <c r="N14">
        <v>1827</v>
      </c>
      <c r="O14">
        <v>10.9</v>
      </c>
      <c r="P14">
        <v>1.09E-2</v>
      </c>
    </row>
    <row r="15" spans="1:19">
      <c r="A15" s="1" t="s">
        <v>15</v>
      </c>
      <c r="B15">
        <v>11</v>
      </c>
      <c r="C15">
        <v>14.5</v>
      </c>
      <c r="D15">
        <v>10</v>
      </c>
      <c r="E15">
        <f t="shared" si="0"/>
        <v>6.5759637188208625E-2</v>
      </c>
      <c r="F15" s="1">
        <f t="shared" si="1"/>
        <v>1.5325670498084289</v>
      </c>
      <c r="M15">
        <v>2200</v>
      </c>
      <c r="N15">
        <v>1927</v>
      </c>
      <c r="O15">
        <v>24.7</v>
      </c>
      <c r="P15">
        <v>2.47E-2</v>
      </c>
    </row>
    <row r="16" spans="1:19">
      <c r="A16" s="1" t="s">
        <v>16</v>
      </c>
      <c r="B16">
        <v>12</v>
      </c>
      <c r="C16">
        <v>22</v>
      </c>
      <c r="D16">
        <v>10</v>
      </c>
      <c r="E16">
        <f t="shared" si="0"/>
        <v>9.9773242630385506E-2</v>
      </c>
      <c r="F16" s="1">
        <f t="shared" si="1"/>
        <v>1.0101010101010099</v>
      </c>
      <c r="M16">
        <v>2300</v>
      </c>
      <c r="N16">
        <v>2027</v>
      </c>
      <c r="O16">
        <v>52.2</v>
      </c>
      <c r="P16">
        <v>5.2200000000000003E-2</v>
      </c>
    </row>
    <row r="17" spans="1:16">
      <c r="A17" s="1" t="s">
        <v>17</v>
      </c>
      <c r="B17">
        <v>13</v>
      </c>
      <c r="C17">
        <v>36</v>
      </c>
      <c r="D17">
        <v>10</v>
      </c>
      <c r="E17">
        <f t="shared" si="0"/>
        <v>0.16326530612244899</v>
      </c>
      <c r="F17" s="1">
        <f t="shared" si="1"/>
        <v>0.61728395061728381</v>
      </c>
      <c r="H17" s="2" t="s">
        <v>12</v>
      </c>
      <c r="M17">
        <v>2400</v>
      </c>
      <c r="N17">
        <v>2127</v>
      </c>
      <c r="O17">
        <v>104</v>
      </c>
      <c r="P17">
        <v>0.104</v>
      </c>
    </row>
    <row r="18" spans="1:16">
      <c r="C18" s="5" t="s">
        <v>4</v>
      </c>
      <c r="D18" s="5"/>
      <c r="E18" s="4">
        <f>SUM(E5:E17)</f>
        <v>0.60997732426303863</v>
      </c>
      <c r="F18" s="2" t="s">
        <v>5</v>
      </c>
      <c r="H18" s="4">
        <f>E18-H5</f>
        <v>0.39207732426303865</v>
      </c>
      <c r="I18" s="2" t="s">
        <v>5</v>
      </c>
      <c r="M18">
        <v>2500</v>
      </c>
      <c r="N18">
        <v>2227</v>
      </c>
      <c r="O18">
        <v>194</v>
      </c>
      <c r="P18">
        <v>0.19400000000000001</v>
      </c>
    </row>
    <row r="19" spans="1:16">
      <c r="M19">
        <v>2600</v>
      </c>
      <c r="N19">
        <v>2327</v>
      </c>
      <c r="O19">
        <v>348</v>
      </c>
      <c r="P19">
        <v>0.34799999999999998</v>
      </c>
    </row>
    <row r="20" spans="1:16">
      <c r="M20">
        <v>2700</v>
      </c>
      <c r="N20">
        <v>2427</v>
      </c>
      <c r="O20">
        <v>596</v>
      </c>
      <c r="P20">
        <v>0.59599999999999997</v>
      </c>
    </row>
    <row r="21" spans="1:16">
      <c r="M21">
        <v>2800</v>
      </c>
      <c r="N21">
        <v>2527</v>
      </c>
      <c r="O21">
        <v>982</v>
      </c>
      <c r="P21">
        <v>0.98199999999999998</v>
      </c>
    </row>
    <row r="22" spans="1:16">
      <c r="M22">
        <v>2900</v>
      </c>
      <c r="N22">
        <v>2627</v>
      </c>
      <c r="O22" s="3">
        <v>1560</v>
      </c>
      <c r="P22">
        <v>1.56</v>
      </c>
    </row>
    <row r="23" spans="1:16">
      <c r="M23">
        <v>3000</v>
      </c>
      <c r="N23">
        <v>2727</v>
      </c>
      <c r="O23" s="3">
        <v>2420</v>
      </c>
      <c r="P23">
        <v>2.42</v>
      </c>
    </row>
    <row r="24" spans="1:16">
      <c r="M24">
        <v>3100</v>
      </c>
      <c r="N24">
        <v>2827</v>
      </c>
      <c r="O24" s="3">
        <v>3630</v>
      </c>
      <c r="P24">
        <v>3.63</v>
      </c>
    </row>
    <row r="25" spans="1:16">
      <c r="M25">
        <v>3200</v>
      </c>
      <c r="N25">
        <v>2927</v>
      </c>
      <c r="O25" s="3">
        <v>5310</v>
      </c>
      <c r="P25">
        <v>5.31</v>
      </c>
    </row>
    <row r="26" spans="1:16">
      <c r="M26">
        <v>3300</v>
      </c>
      <c r="N26">
        <v>3027</v>
      </c>
      <c r="O26" s="3">
        <v>7590</v>
      </c>
      <c r="P26">
        <v>7.59</v>
      </c>
    </row>
    <row r="27" spans="1:16">
      <c r="M27">
        <v>3400</v>
      </c>
      <c r="N27">
        <v>3127</v>
      </c>
      <c r="O27" t="s">
        <v>20</v>
      </c>
      <c r="P27" t="s">
        <v>25</v>
      </c>
    </row>
    <row r="28" spans="1:16">
      <c r="M28">
        <v>3500</v>
      </c>
      <c r="N28">
        <v>3227</v>
      </c>
      <c r="O28" t="s">
        <v>20</v>
      </c>
      <c r="P28" t="s">
        <v>25</v>
      </c>
    </row>
    <row r="29" spans="1:16">
      <c r="M29">
        <v>3600</v>
      </c>
      <c r="N29">
        <v>3327</v>
      </c>
      <c r="O29" t="s">
        <v>20</v>
      </c>
      <c r="P29" t="s">
        <v>25</v>
      </c>
    </row>
    <row r="30" spans="1:16">
      <c r="M30">
        <v>3700</v>
      </c>
      <c r="N30">
        <v>3427</v>
      </c>
      <c r="O30" t="s">
        <v>20</v>
      </c>
      <c r="P30" t="s">
        <v>25</v>
      </c>
    </row>
    <row r="31" spans="1:16">
      <c r="M31">
        <v>3800</v>
      </c>
      <c r="N31">
        <v>3527</v>
      </c>
      <c r="O31" t="s">
        <v>20</v>
      </c>
      <c r="P31" t="s">
        <v>25</v>
      </c>
    </row>
    <row r="32" spans="1:16">
      <c r="M32">
        <v>3900</v>
      </c>
      <c r="N32">
        <v>3627</v>
      </c>
      <c r="O32" t="s">
        <v>20</v>
      </c>
      <c r="P32" t="s">
        <v>25</v>
      </c>
    </row>
    <row r="33" spans="13:16">
      <c r="M33">
        <v>4000</v>
      </c>
      <c r="N33">
        <v>3727</v>
      </c>
      <c r="O33" t="s">
        <v>20</v>
      </c>
      <c r="P33" t="s">
        <v>25</v>
      </c>
    </row>
  </sheetData>
  <mergeCells count="2">
    <mergeCell ref="H4:I4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Gold</vt:lpstr>
      <vt:lpstr>Copper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2015-04-25T13:05:11Z</dcterms:created>
  <dcterms:modified xsi:type="dcterms:W3CDTF">2015-04-25T20:24:15Z</dcterms:modified>
</cp:coreProperties>
</file>