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9980" windowHeight="7815"/>
  </bookViews>
  <sheets>
    <sheet name="Parameters" sheetId="1" r:id="rId1"/>
    <sheet name="CashFlow" sheetId="2" r:id="rId2"/>
  </sheets>
  <calcPr calcId="125725"/>
</workbook>
</file>

<file path=xl/calcChain.xml><?xml version="1.0" encoding="utf-8"?>
<calcChain xmlns="http://schemas.openxmlformats.org/spreadsheetml/2006/main">
  <c r="D5" i="1"/>
  <c r="D6"/>
  <c r="AD19" i="2"/>
  <c r="AD26"/>
  <c r="AD30"/>
  <c r="AD32"/>
  <c r="AD33"/>
  <c r="R12"/>
  <c r="S12"/>
  <c r="T12"/>
  <c r="U12"/>
  <c r="V12"/>
  <c r="W12"/>
  <c r="X12"/>
  <c r="Y12"/>
  <c r="Z12"/>
  <c r="AA12"/>
  <c r="AB12"/>
  <c r="R15"/>
  <c r="S15"/>
  <c r="T15"/>
  <c r="U15"/>
  <c r="V15"/>
  <c r="W15"/>
  <c r="X15"/>
  <c r="Y15"/>
  <c r="Z15"/>
  <c r="AA15"/>
  <c r="AB15"/>
  <c r="R16"/>
  <c r="S16"/>
  <c r="T16"/>
  <c r="U16"/>
  <c r="V16"/>
  <c r="W16"/>
  <c r="X16"/>
  <c r="Y16"/>
  <c r="Z16"/>
  <c r="AA16"/>
  <c r="AB16"/>
  <c r="R17"/>
  <c r="S17"/>
  <c r="T17"/>
  <c r="U17"/>
  <c r="V17"/>
  <c r="W17"/>
  <c r="X17"/>
  <c r="Y17"/>
  <c r="Z17"/>
  <c r="AA17"/>
  <c r="AB17"/>
  <c r="R18"/>
  <c r="S18"/>
  <c r="T18"/>
  <c r="U18"/>
  <c r="V18"/>
  <c r="W18"/>
  <c r="X18"/>
  <c r="Y18"/>
  <c r="Z18"/>
  <c r="AA18"/>
  <c r="AB18"/>
  <c r="R20"/>
  <c r="S20"/>
  <c r="T20"/>
  <c r="U20"/>
  <c r="V20"/>
  <c r="W20"/>
  <c r="X20"/>
  <c r="Y20"/>
  <c r="Z20"/>
  <c r="AA20"/>
  <c r="AB20"/>
  <c r="R21"/>
  <c r="S21"/>
  <c r="T21"/>
  <c r="U21"/>
  <c r="V21"/>
  <c r="W21"/>
  <c r="X21"/>
  <c r="Y21"/>
  <c r="Z21"/>
  <c r="AA21"/>
  <c r="AB21"/>
  <c r="R22"/>
  <c r="S22"/>
  <c r="T22"/>
  <c r="U22"/>
  <c r="V22"/>
  <c r="W22"/>
  <c r="X22"/>
  <c r="Y22"/>
  <c r="Z22"/>
  <c r="AA22"/>
  <c r="AB22"/>
  <c r="R23"/>
  <c r="S23"/>
  <c r="T23"/>
  <c r="U23"/>
  <c r="V23"/>
  <c r="W23"/>
  <c r="X23"/>
  <c r="Y23"/>
  <c r="Z23"/>
  <c r="AA23"/>
  <c r="AB23"/>
  <c r="R24"/>
  <c r="S24"/>
  <c r="T24"/>
  <c r="U24"/>
  <c r="V24"/>
  <c r="W24"/>
  <c r="X24"/>
  <c r="Y24"/>
  <c r="Z24"/>
  <c r="AA24"/>
  <c r="AB24"/>
  <c r="R25"/>
  <c r="S25"/>
  <c r="T25"/>
  <c r="U25"/>
  <c r="V25"/>
  <c r="W25"/>
  <c r="X25"/>
  <c r="Y25"/>
  <c r="Z25"/>
  <c r="AA25"/>
  <c r="AB25"/>
  <c r="R27"/>
  <c r="S27"/>
  <c r="T27"/>
  <c r="U27"/>
  <c r="V27"/>
  <c r="W27"/>
  <c r="X27"/>
  <c r="Y27"/>
  <c r="Z27"/>
  <c r="AA27"/>
  <c r="AB27"/>
  <c r="R28"/>
  <c r="S28"/>
  <c r="T28"/>
  <c r="U28"/>
  <c r="V28"/>
  <c r="W28"/>
  <c r="X28"/>
  <c r="Y28"/>
  <c r="Z28"/>
  <c r="AA28"/>
  <c r="AB28"/>
  <c r="R29"/>
  <c r="S29"/>
  <c r="T29"/>
  <c r="U29"/>
  <c r="V29"/>
  <c r="W29"/>
  <c r="X29"/>
  <c r="Y29"/>
  <c r="Z29"/>
  <c r="AA29"/>
  <c r="AB29"/>
  <c r="R31"/>
  <c r="S31"/>
  <c r="T31"/>
  <c r="U31"/>
  <c r="V31"/>
  <c r="W31"/>
  <c r="X31"/>
  <c r="Y31"/>
  <c r="Z31"/>
  <c r="AA31"/>
  <c r="AB31"/>
  <c r="R34"/>
  <c r="S34"/>
  <c r="T34"/>
  <c r="U34"/>
  <c r="V34"/>
  <c r="W34"/>
  <c r="X34"/>
  <c r="Y34"/>
  <c r="Z34"/>
  <c r="AA34"/>
  <c r="AB34"/>
  <c r="Q34"/>
  <c r="AD34" s="1"/>
  <c r="Q31"/>
  <c r="AD31" s="1"/>
  <c r="Q29"/>
  <c r="AD29" s="1"/>
  <c r="Q28"/>
  <c r="AD28" s="1"/>
  <c r="Q27"/>
  <c r="AD27" s="1"/>
  <c r="Q25"/>
  <c r="AD25" s="1"/>
  <c r="Q24"/>
  <c r="AD24" s="1"/>
  <c r="Q23"/>
  <c r="AD23" s="1"/>
  <c r="Q22"/>
  <c r="AD22" s="1"/>
  <c r="Q21"/>
  <c r="AD21" s="1"/>
  <c r="Q20"/>
  <c r="AD20" s="1"/>
  <c r="Q18"/>
  <c r="AD18" s="1"/>
  <c r="Q17"/>
  <c r="AD17" s="1"/>
  <c r="Q16"/>
  <c r="AD16" s="1"/>
  <c r="Q15"/>
  <c r="AD15" s="1"/>
  <c r="Q12"/>
  <c r="AD12" s="1"/>
  <c r="AD6"/>
  <c r="R8"/>
  <c r="S8"/>
  <c r="T8"/>
  <c r="U8"/>
  <c r="V8"/>
  <c r="W8"/>
  <c r="X8"/>
  <c r="Y8"/>
  <c r="Z8"/>
  <c r="AA8"/>
  <c r="AB8"/>
  <c r="Q8"/>
  <c r="AD8" s="1"/>
  <c r="M8"/>
  <c r="H21" i="1"/>
  <c r="R13" i="2" s="1"/>
  <c r="R14" s="1"/>
  <c r="R36" s="1"/>
  <c r="C34"/>
  <c r="D34"/>
  <c r="E34"/>
  <c r="F34"/>
  <c r="G34"/>
  <c r="H34"/>
  <c r="I34"/>
  <c r="J34"/>
  <c r="K34"/>
  <c r="L34"/>
  <c r="M34"/>
  <c r="B34"/>
  <c r="O34" s="1"/>
  <c r="B33"/>
  <c r="O33" s="1"/>
  <c r="B32"/>
  <c r="O32" s="1"/>
  <c r="C8"/>
  <c r="D8"/>
  <c r="E8"/>
  <c r="F8"/>
  <c r="G8"/>
  <c r="H8"/>
  <c r="I8"/>
  <c r="J8"/>
  <c r="K8"/>
  <c r="L8"/>
  <c r="B8"/>
  <c r="O8"/>
  <c r="O6"/>
  <c r="C12"/>
  <c r="C13" s="1"/>
  <c r="C14" s="1"/>
  <c r="D12"/>
  <c r="D13" s="1"/>
  <c r="D14" s="1"/>
  <c r="E12"/>
  <c r="E13" s="1"/>
  <c r="E14" s="1"/>
  <c r="F12"/>
  <c r="F13" s="1"/>
  <c r="F14" s="1"/>
  <c r="G12"/>
  <c r="G13" s="1"/>
  <c r="G14" s="1"/>
  <c r="H12"/>
  <c r="H13" s="1"/>
  <c r="H14" s="1"/>
  <c r="I12"/>
  <c r="I13" s="1"/>
  <c r="I14" s="1"/>
  <c r="J12"/>
  <c r="J13" s="1"/>
  <c r="J14" s="1"/>
  <c r="K12"/>
  <c r="K13" s="1"/>
  <c r="K14" s="1"/>
  <c r="L12"/>
  <c r="L13" s="1"/>
  <c r="L14" s="1"/>
  <c r="M12"/>
  <c r="M13" s="1"/>
  <c r="M14" s="1"/>
  <c r="C15"/>
  <c r="D15"/>
  <c r="E15"/>
  <c r="F15"/>
  <c r="G15"/>
  <c r="H15"/>
  <c r="I15"/>
  <c r="J15"/>
  <c r="K15"/>
  <c r="L15"/>
  <c r="M15"/>
  <c r="C16"/>
  <c r="D16"/>
  <c r="E16"/>
  <c r="F16"/>
  <c r="G16"/>
  <c r="H16"/>
  <c r="I16"/>
  <c r="J16"/>
  <c r="K16"/>
  <c r="L16"/>
  <c r="M16"/>
  <c r="C17"/>
  <c r="D17"/>
  <c r="E17"/>
  <c r="F17"/>
  <c r="G17"/>
  <c r="H17"/>
  <c r="I17"/>
  <c r="J17"/>
  <c r="K17"/>
  <c r="L17"/>
  <c r="M17"/>
  <c r="C18"/>
  <c r="D18"/>
  <c r="E18"/>
  <c r="F18"/>
  <c r="G18"/>
  <c r="H18"/>
  <c r="I18"/>
  <c r="J18"/>
  <c r="K18"/>
  <c r="L18"/>
  <c r="M18"/>
  <c r="C20"/>
  <c r="D20"/>
  <c r="E20"/>
  <c r="F20"/>
  <c r="G20"/>
  <c r="H20"/>
  <c r="I20"/>
  <c r="J20"/>
  <c r="K20"/>
  <c r="L20"/>
  <c r="M20"/>
  <c r="C21"/>
  <c r="D21"/>
  <c r="E21"/>
  <c r="F21"/>
  <c r="G21"/>
  <c r="H21"/>
  <c r="I21"/>
  <c r="J21"/>
  <c r="K21"/>
  <c r="L21"/>
  <c r="M21"/>
  <c r="C22"/>
  <c r="D22"/>
  <c r="E22"/>
  <c r="F22"/>
  <c r="G22"/>
  <c r="H22"/>
  <c r="I22"/>
  <c r="J22"/>
  <c r="K22"/>
  <c r="L22"/>
  <c r="M22"/>
  <c r="C23"/>
  <c r="D23"/>
  <c r="E23"/>
  <c r="F23"/>
  <c r="G23"/>
  <c r="H23"/>
  <c r="I23"/>
  <c r="J23"/>
  <c r="K23"/>
  <c r="L23"/>
  <c r="M23"/>
  <c r="C24"/>
  <c r="D24"/>
  <c r="E24"/>
  <c r="F24"/>
  <c r="G24"/>
  <c r="H24"/>
  <c r="I24"/>
  <c r="J24"/>
  <c r="K24"/>
  <c r="L24"/>
  <c r="M24"/>
  <c r="C25"/>
  <c r="D25"/>
  <c r="E25"/>
  <c r="F25"/>
  <c r="G25"/>
  <c r="H25"/>
  <c r="I25"/>
  <c r="J25"/>
  <c r="K25"/>
  <c r="L25"/>
  <c r="M25"/>
  <c r="C27"/>
  <c r="D27"/>
  <c r="E27"/>
  <c r="F27"/>
  <c r="G27"/>
  <c r="H27"/>
  <c r="I27"/>
  <c r="J27"/>
  <c r="K27"/>
  <c r="L27"/>
  <c r="M27"/>
  <c r="C28"/>
  <c r="D28"/>
  <c r="E28"/>
  <c r="F28"/>
  <c r="G28"/>
  <c r="H28"/>
  <c r="I28"/>
  <c r="J28"/>
  <c r="K28"/>
  <c r="L28"/>
  <c r="M28"/>
  <c r="C29"/>
  <c r="D29"/>
  <c r="E29"/>
  <c r="F29"/>
  <c r="G29"/>
  <c r="H29"/>
  <c r="I29"/>
  <c r="J29"/>
  <c r="K29"/>
  <c r="L29"/>
  <c r="M29"/>
  <c r="C31"/>
  <c r="D31"/>
  <c r="E31"/>
  <c r="F31"/>
  <c r="G31"/>
  <c r="H31"/>
  <c r="I31"/>
  <c r="J31"/>
  <c r="K31"/>
  <c r="L31"/>
  <c r="M31"/>
  <c r="B31"/>
  <c r="O31" s="1"/>
  <c r="B30"/>
  <c r="O30" s="1"/>
  <c r="B29"/>
  <c r="O29" s="1"/>
  <c r="B28"/>
  <c r="O28" s="1"/>
  <c r="B27"/>
  <c r="O27" s="1"/>
  <c r="B26"/>
  <c r="O26" s="1"/>
  <c r="B25"/>
  <c r="O25" s="1"/>
  <c r="B24"/>
  <c r="O24" s="1"/>
  <c r="B23"/>
  <c r="O23" s="1"/>
  <c r="B22"/>
  <c r="O22" s="1"/>
  <c r="B21"/>
  <c r="O21" s="1"/>
  <c r="B20"/>
  <c r="B18"/>
  <c r="O18" s="1"/>
  <c r="B17"/>
  <c r="O17" s="1"/>
  <c r="B16"/>
  <c r="O16" s="1"/>
  <c r="B15"/>
  <c r="O15" s="1"/>
  <c r="B12"/>
  <c r="O12" s="1"/>
  <c r="B19"/>
  <c r="O19" s="1"/>
  <c r="G17" i="1"/>
  <c r="C18"/>
  <c r="C19" s="1"/>
  <c r="C20" s="1"/>
  <c r="C21" s="1"/>
  <c r="C22" s="1"/>
  <c r="C24" s="1"/>
  <c r="C25" s="1"/>
  <c r="C26" s="1"/>
  <c r="C28" s="1"/>
  <c r="C11"/>
  <c r="C7"/>
  <c r="C6"/>
  <c r="C10"/>
  <c r="R38" i="2" l="1"/>
  <c r="AB13"/>
  <c r="AB14" s="1"/>
  <c r="AB36" s="1"/>
  <c r="AB38" s="1"/>
  <c r="AA13"/>
  <c r="AA14" s="1"/>
  <c r="AA36" s="1"/>
  <c r="AA38" s="1"/>
  <c r="Z13"/>
  <c r="Z14" s="1"/>
  <c r="Z36" s="1"/>
  <c r="Z38" s="1"/>
  <c r="Y13"/>
  <c r="Y14" s="1"/>
  <c r="Y36" s="1"/>
  <c r="Y38" s="1"/>
  <c r="X13"/>
  <c r="X14" s="1"/>
  <c r="X36" s="1"/>
  <c r="X38" s="1"/>
  <c r="W13"/>
  <c r="W14" s="1"/>
  <c r="W36" s="1"/>
  <c r="W38" s="1"/>
  <c r="V13"/>
  <c r="V14" s="1"/>
  <c r="V36" s="1"/>
  <c r="V38" s="1"/>
  <c r="U13"/>
  <c r="U14" s="1"/>
  <c r="U36" s="1"/>
  <c r="U38" s="1"/>
  <c r="T13"/>
  <c r="T14" s="1"/>
  <c r="T36" s="1"/>
  <c r="T38" s="1"/>
  <c r="S13"/>
  <c r="S14" s="1"/>
  <c r="S36" s="1"/>
  <c r="S38" s="1"/>
  <c r="Q13"/>
  <c r="B13"/>
  <c r="B14" s="1"/>
  <c r="M36"/>
  <c r="M38" s="1"/>
  <c r="L36"/>
  <c r="L38" s="1"/>
  <c r="K36"/>
  <c r="K38" s="1"/>
  <c r="J36"/>
  <c r="J38" s="1"/>
  <c r="I36"/>
  <c r="I38" s="1"/>
  <c r="H36"/>
  <c r="H38" s="1"/>
  <c r="G36"/>
  <c r="G38" s="1"/>
  <c r="F36"/>
  <c r="F38" s="1"/>
  <c r="E36"/>
  <c r="E38" s="1"/>
  <c r="D36"/>
  <c r="D38" s="1"/>
  <c r="C36"/>
  <c r="C38" s="1"/>
  <c r="O20"/>
  <c r="O14"/>
  <c r="AD13" l="1"/>
  <c r="Q14"/>
  <c r="B36"/>
  <c r="I5" i="1" s="1"/>
  <c r="B38" i="2"/>
  <c r="O36"/>
  <c r="AD14" l="1"/>
  <c r="Q36"/>
  <c r="B40"/>
  <c r="B53" s="1"/>
  <c r="O38"/>
  <c r="AD36" l="1"/>
  <c r="Q38"/>
  <c r="C40"/>
  <c r="D40" l="1"/>
  <c r="C53"/>
  <c r="AD38"/>
  <c r="E40" l="1"/>
  <c r="D53"/>
  <c r="F40" l="1"/>
  <c r="E53"/>
  <c r="G40" l="1"/>
  <c r="F53"/>
  <c r="H40" l="1"/>
  <c r="G53"/>
  <c r="I40" l="1"/>
  <c r="H53"/>
  <c r="J40" l="1"/>
  <c r="I53"/>
  <c r="K40" l="1"/>
  <c r="J53"/>
  <c r="L40" l="1"/>
  <c r="K53"/>
  <c r="M40" l="1"/>
  <c r="L53"/>
  <c r="I8" i="1" l="1"/>
  <c r="J8" s="1"/>
  <c r="M53" i="2"/>
  <c r="Q40"/>
  <c r="R40" l="1"/>
  <c r="N53"/>
  <c r="S40" l="1"/>
  <c r="O53"/>
  <c r="T40" l="1"/>
  <c r="P53"/>
  <c r="U40" l="1"/>
  <c r="Q53"/>
  <c r="V40" l="1"/>
  <c r="R53"/>
  <c r="W40" l="1"/>
  <c r="S53"/>
  <c r="X40" l="1"/>
  <c r="T53"/>
  <c r="Y40" l="1"/>
  <c r="U53"/>
  <c r="Z40" l="1"/>
  <c r="V53"/>
  <c r="AA40" l="1"/>
  <c r="W53"/>
  <c r="AB40" l="1"/>
  <c r="X53"/>
  <c r="I10" i="1" l="1"/>
  <c r="J10" s="1"/>
  <c r="Y53" i="2"/>
  <c r="I6" i="1"/>
</calcChain>
</file>

<file path=xl/sharedStrings.xml><?xml version="1.0" encoding="utf-8"?>
<sst xmlns="http://schemas.openxmlformats.org/spreadsheetml/2006/main" count="87" uniqueCount="61">
  <si>
    <t xml:space="preserve">Product </t>
  </si>
  <si>
    <t>per kg</t>
  </si>
  <si>
    <t>Smelly Cheese</t>
  </si>
  <si>
    <t>Cost price</t>
  </si>
  <si>
    <t>Premises</t>
  </si>
  <si>
    <t>Rent</t>
  </si>
  <si>
    <t>Deposit</t>
  </si>
  <si>
    <t>Packaging</t>
  </si>
  <si>
    <t>Delivery</t>
  </si>
  <si>
    <t>Transport</t>
  </si>
  <si>
    <t>Handling</t>
  </si>
  <si>
    <t>hours</t>
  </si>
  <si>
    <t>Processing</t>
  </si>
  <si>
    <t xml:space="preserve">Sale Price </t>
  </si>
  <si>
    <t>per month</t>
  </si>
  <si>
    <t>Taxes</t>
  </si>
  <si>
    <t>Insurance</t>
  </si>
  <si>
    <t>one-off</t>
  </si>
  <si>
    <t>Telephone</t>
  </si>
  <si>
    <t>Equipment</t>
  </si>
  <si>
    <t>Cost</t>
  </si>
  <si>
    <t>Installation</t>
  </si>
  <si>
    <t>Electricity</t>
  </si>
  <si>
    <t>Heating</t>
  </si>
  <si>
    <t>Furniture</t>
  </si>
  <si>
    <t>Staff</t>
  </si>
  <si>
    <t>Hours</t>
  </si>
  <si>
    <t>week</t>
  </si>
  <si>
    <t>Wage</t>
  </si>
  <si>
    <t>per hour</t>
  </si>
  <si>
    <t>Maintenence</t>
  </si>
  <si>
    <t>per-month</t>
  </si>
  <si>
    <t>Business Planner</t>
  </si>
  <si>
    <t>Cash Required</t>
  </si>
  <si>
    <t>Loans</t>
  </si>
  <si>
    <t>Vehicles</t>
  </si>
  <si>
    <t>Petrol/Diesel</t>
  </si>
  <si>
    <t>Year 1 Cash</t>
  </si>
  <si>
    <t>Year 2 Cash</t>
  </si>
  <si>
    <t>CashFlow</t>
  </si>
  <si>
    <t>Totals</t>
  </si>
  <si>
    <t>IT systems</t>
  </si>
  <si>
    <t>Expected Sales</t>
  </si>
  <si>
    <t>SALES</t>
  </si>
  <si>
    <t>EXPENSES</t>
  </si>
  <si>
    <t>Advertising</t>
  </si>
  <si>
    <t>Staff Cost</t>
  </si>
  <si>
    <t>Total Costs</t>
  </si>
  <si>
    <t>Total Income</t>
  </si>
  <si>
    <t>Difference</t>
  </si>
  <si>
    <t>Cumulative</t>
  </si>
  <si>
    <t>Startup Cash</t>
  </si>
  <si>
    <t>Time (hrs)</t>
  </si>
  <si>
    <t>month</t>
  </si>
  <si>
    <t>Month - Year 1</t>
  </si>
  <si>
    <t>Month - Year 2</t>
  </si>
  <si>
    <t>Results</t>
  </si>
  <si>
    <t>% markup</t>
  </si>
  <si>
    <t>% margin</t>
  </si>
  <si>
    <t xml:space="preserve"> </t>
  </si>
  <si>
    <t>Profit Target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</si>
</sst>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0" fontId="3" fillId="0" borderId="0" xfId="0" applyFont="1"/>
    <xf numFmtId="3" fontId="0" fillId="0" borderId="0" xfId="0" applyNumberFormat="1"/>
    <xf numFmtId="0" fontId="4" fillId="0" borderId="0" xfId="0" applyFont="1"/>
    <xf numFmtId="0" fontId="0" fillId="0" borderId="0" xfId="0" applyFont="1"/>
    <xf numFmtId="3" fontId="1" fillId="0" borderId="0" xfId="0" applyNumberFormat="1" applyFont="1"/>
    <xf numFmtId="3" fontId="0" fillId="0" borderId="0" xfId="0" applyNumberFormat="1" applyFont="1"/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lineChart>
        <c:grouping val="standard"/>
        <c:ser>
          <c:idx val="0"/>
          <c:order val="0"/>
          <c:marker>
            <c:symbol val="none"/>
          </c:marker>
          <c:val>
            <c:numRef>
              <c:f>CashFlow!$B$53:$Y$53</c:f>
              <c:numCache>
                <c:formatCode>#,##0</c:formatCode>
                <c:ptCount val="24"/>
                <c:pt idx="0">
                  <c:v>-17486</c:v>
                </c:pt>
                <c:pt idx="1">
                  <c:v>-19718</c:v>
                </c:pt>
                <c:pt idx="2">
                  <c:v>-21696</c:v>
                </c:pt>
                <c:pt idx="3">
                  <c:v>-23420</c:v>
                </c:pt>
                <c:pt idx="4">
                  <c:v>-24636</c:v>
                </c:pt>
                <c:pt idx="5">
                  <c:v>-25344</c:v>
                </c:pt>
                <c:pt idx="6">
                  <c:v>-25544</c:v>
                </c:pt>
                <c:pt idx="7">
                  <c:v>-25236</c:v>
                </c:pt>
                <c:pt idx="8">
                  <c:v>-24420</c:v>
                </c:pt>
                <c:pt idx="9">
                  <c:v>-22080</c:v>
                </c:pt>
                <c:pt idx="10">
                  <c:v>-19740</c:v>
                </c:pt>
                <c:pt idx="11">
                  <c:v>-17400</c:v>
                </c:pt>
                <c:pt idx="12">
                  <c:v>-15060</c:v>
                </c:pt>
                <c:pt idx="13">
                  <c:v>-12720</c:v>
                </c:pt>
                <c:pt idx="14">
                  <c:v>-10380</c:v>
                </c:pt>
                <c:pt idx="15">
                  <c:v>-8040</c:v>
                </c:pt>
                <c:pt idx="16">
                  <c:v>-5700</c:v>
                </c:pt>
                <c:pt idx="17">
                  <c:v>-3360</c:v>
                </c:pt>
                <c:pt idx="18">
                  <c:v>-1020</c:v>
                </c:pt>
                <c:pt idx="19">
                  <c:v>1320</c:v>
                </c:pt>
                <c:pt idx="20">
                  <c:v>3660</c:v>
                </c:pt>
                <c:pt idx="21">
                  <c:v>6000</c:v>
                </c:pt>
                <c:pt idx="22">
                  <c:v>8340</c:v>
                </c:pt>
                <c:pt idx="23">
                  <c:v>10680</c:v>
                </c:pt>
              </c:numCache>
            </c:numRef>
          </c:val>
        </c:ser>
        <c:marker val="1"/>
        <c:axId val="40601856"/>
        <c:axId val="56623104"/>
      </c:lineChart>
      <c:catAx>
        <c:axId val="40601856"/>
        <c:scaling>
          <c:orientation val="minMax"/>
        </c:scaling>
        <c:axPos val="b"/>
        <c:tickLblPos val="nextTo"/>
        <c:crossAx val="56623104"/>
        <c:crosses val="autoZero"/>
        <c:auto val="1"/>
        <c:lblAlgn val="ctr"/>
        <c:lblOffset val="100"/>
      </c:catAx>
      <c:valAx>
        <c:axId val="56623104"/>
        <c:scaling>
          <c:orientation val="minMax"/>
        </c:scaling>
        <c:axPos val="l"/>
        <c:majorGridlines/>
        <c:numFmt formatCode="#,##0" sourceLinked="1"/>
        <c:tickLblPos val="nextTo"/>
        <c:crossAx val="40601856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104775</xdr:colOff>
      <xdr:row>0</xdr:row>
      <xdr:rowOff>171450</xdr:rowOff>
    </xdr:from>
    <xdr:to>
      <xdr:col>17</xdr:col>
      <xdr:colOff>409575</xdr:colOff>
      <xdr:row>12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>
      <selection activeCell="D13" sqref="D13"/>
    </sheetView>
  </sheetViews>
  <sheetFormatPr defaultRowHeight="15"/>
  <cols>
    <col min="1" max="1" width="17.42578125" customWidth="1"/>
    <col min="5" max="5" width="13.42578125" customWidth="1"/>
    <col min="8" max="8" width="15.28515625" customWidth="1"/>
  </cols>
  <sheetData>
    <row r="1" spans="1:10" ht="18.75">
      <c r="A1" s="2" t="s">
        <v>32</v>
      </c>
      <c r="H1" s="1" t="s">
        <v>56</v>
      </c>
    </row>
    <row r="3" spans="1:10" ht="15.75">
      <c r="A3" s="1" t="s">
        <v>0</v>
      </c>
      <c r="B3" s="4" t="s">
        <v>2</v>
      </c>
      <c r="H3" s="3" t="s">
        <v>60</v>
      </c>
      <c r="I3" s="5">
        <v>10000</v>
      </c>
    </row>
    <row r="4" spans="1:10">
      <c r="I4" s="5"/>
    </row>
    <row r="5" spans="1:10">
      <c r="A5" s="1" t="s">
        <v>13</v>
      </c>
      <c r="B5">
        <v>8</v>
      </c>
      <c r="C5" t="s">
        <v>1</v>
      </c>
      <c r="D5" s="5">
        <f>(100*(B5-B10))/B10</f>
        <v>1500</v>
      </c>
      <c r="E5" t="s">
        <v>57</v>
      </c>
      <c r="H5" t="s">
        <v>51</v>
      </c>
      <c r="I5" s="8">
        <f>CashFlow!B36</f>
        <v>17886</v>
      </c>
    </row>
    <row r="6" spans="1:10">
      <c r="A6" s="1" t="s">
        <v>7</v>
      </c>
      <c r="B6">
        <v>0.3</v>
      </c>
      <c r="C6" t="str">
        <f>C5</f>
        <v>per kg</v>
      </c>
      <c r="D6" s="5">
        <f>100*(B5-B10)/B5</f>
        <v>93.75</v>
      </c>
      <c r="E6" t="s">
        <v>58</v>
      </c>
      <c r="H6" t="s">
        <v>33</v>
      </c>
      <c r="I6" s="8">
        <f>ABS(MIN(CashFlow!B40:AB40))</f>
        <v>25544</v>
      </c>
    </row>
    <row r="7" spans="1:10">
      <c r="A7" s="1" t="s">
        <v>8</v>
      </c>
      <c r="B7">
        <v>1</v>
      </c>
      <c r="C7" t="str">
        <f>C6</f>
        <v>per kg</v>
      </c>
      <c r="I7" s="8"/>
    </row>
    <row r="8" spans="1:10">
      <c r="A8" s="1" t="s">
        <v>12</v>
      </c>
      <c r="B8">
        <v>0.01</v>
      </c>
      <c r="C8" t="s">
        <v>11</v>
      </c>
      <c r="H8" t="s">
        <v>37</v>
      </c>
      <c r="I8" s="8">
        <f>CashFlow!M40</f>
        <v>-17400</v>
      </c>
      <c r="J8" t="str">
        <f>IF(I8&lt;$I$3,"Fail","Sucess")</f>
        <v>Fail</v>
      </c>
    </row>
    <row r="9" spans="1:10">
      <c r="I9" s="8"/>
    </row>
    <row r="10" spans="1:10">
      <c r="A10" s="1" t="s">
        <v>3</v>
      </c>
      <c r="B10">
        <v>0.5</v>
      </c>
      <c r="C10" t="str">
        <f>C5</f>
        <v>per kg</v>
      </c>
      <c r="H10" t="s">
        <v>38</v>
      </c>
      <c r="I10" s="8">
        <f>CashFlow!AB40</f>
        <v>10680</v>
      </c>
      <c r="J10" t="str">
        <f>IF(I10&lt;$I$3,"Fail","Sucess")</f>
        <v>Sucess</v>
      </c>
    </row>
    <row r="11" spans="1:10">
      <c r="A11" s="1" t="s">
        <v>9</v>
      </c>
      <c r="B11">
        <v>1</v>
      </c>
      <c r="C11" t="str">
        <f>C10</f>
        <v>per kg</v>
      </c>
    </row>
    <row r="12" spans="1:10">
      <c r="A12" s="1" t="s">
        <v>10</v>
      </c>
      <c r="B12">
        <v>0.01</v>
      </c>
      <c r="C12" t="s">
        <v>11</v>
      </c>
      <c r="I12" s="8"/>
    </row>
    <row r="15" spans="1:10">
      <c r="A15" s="1" t="s">
        <v>4</v>
      </c>
      <c r="E15" s="1" t="s">
        <v>19</v>
      </c>
    </row>
    <row r="16" spans="1:10">
      <c r="A16" s="1" t="s">
        <v>6</v>
      </c>
      <c r="B16">
        <v>1000</v>
      </c>
      <c r="C16" t="s">
        <v>17</v>
      </c>
      <c r="E16" t="s">
        <v>20</v>
      </c>
      <c r="F16">
        <v>10000</v>
      </c>
      <c r="G16" t="s">
        <v>17</v>
      </c>
    </row>
    <row r="17" spans="1:15">
      <c r="A17" s="1" t="s">
        <v>5</v>
      </c>
      <c r="B17">
        <v>500</v>
      </c>
      <c r="C17" t="s">
        <v>14</v>
      </c>
      <c r="E17" t="s">
        <v>21</v>
      </c>
      <c r="F17">
        <v>2000</v>
      </c>
      <c r="G17" t="str">
        <f>G16</f>
        <v>one-off</v>
      </c>
    </row>
    <row r="18" spans="1:15">
      <c r="A18" s="1" t="s">
        <v>15</v>
      </c>
      <c r="B18">
        <v>100</v>
      </c>
      <c r="C18" t="str">
        <f>C17</f>
        <v>per month</v>
      </c>
      <c r="E18" t="s">
        <v>30</v>
      </c>
      <c r="F18">
        <v>100</v>
      </c>
      <c r="G18" t="s">
        <v>31</v>
      </c>
    </row>
    <row r="19" spans="1:15">
      <c r="A19" s="1" t="s">
        <v>16</v>
      </c>
      <c r="B19">
        <v>100</v>
      </c>
      <c r="C19" t="str">
        <f>C18</f>
        <v>per month</v>
      </c>
      <c r="O19" t="s">
        <v>59</v>
      </c>
    </row>
    <row r="20" spans="1:15">
      <c r="A20" s="1" t="s">
        <v>18</v>
      </c>
      <c r="B20">
        <v>100</v>
      </c>
      <c r="C20" t="str">
        <f>C19</f>
        <v>per month</v>
      </c>
      <c r="E20" s="1" t="s">
        <v>25</v>
      </c>
    </row>
    <row r="21" spans="1:15">
      <c r="A21" s="1" t="s">
        <v>22</v>
      </c>
      <c r="B21">
        <v>100</v>
      </c>
      <c r="C21" t="str">
        <f>C20</f>
        <v>per month</v>
      </c>
      <c r="E21" t="s">
        <v>26</v>
      </c>
      <c r="F21">
        <v>40</v>
      </c>
      <c r="G21" t="s">
        <v>27</v>
      </c>
      <c r="H21" s="12">
        <f>F21*52/12</f>
        <v>173.33333333333334</v>
      </c>
      <c r="I21" t="s">
        <v>53</v>
      </c>
    </row>
    <row r="22" spans="1:15">
      <c r="A22" s="1" t="s">
        <v>23</v>
      </c>
      <c r="B22">
        <v>50</v>
      </c>
      <c r="C22" t="str">
        <f>C21</f>
        <v>per month</v>
      </c>
      <c r="E22" t="s">
        <v>28</v>
      </c>
      <c r="F22">
        <v>6</v>
      </c>
      <c r="G22" t="s">
        <v>29</v>
      </c>
    </row>
    <row r="23" spans="1:15">
      <c r="A23" s="1" t="s">
        <v>24</v>
      </c>
      <c r="B23">
        <v>1000</v>
      </c>
      <c r="C23" t="s">
        <v>17</v>
      </c>
    </row>
    <row r="24" spans="1:15">
      <c r="A24" s="1" t="s">
        <v>34</v>
      </c>
      <c r="B24">
        <v>300</v>
      </c>
      <c r="C24" t="str">
        <f>C22</f>
        <v>per month</v>
      </c>
    </row>
    <row r="25" spans="1:15">
      <c r="A25" s="1" t="s">
        <v>35</v>
      </c>
      <c r="B25">
        <v>50</v>
      </c>
      <c r="C25" t="str">
        <f>C24</f>
        <v>per month</v>
      </c>
    </row>
    <row r="26" spans="1:15">
      <c r="A26" s="1" t="s">
        <v>36</v>
      </c>
      <c r="B26">
        <v>50</v>
      </c>
      <c r="C26" t="str">
        <f>C25</f>
        <v>per month</v>
      </c>
    </row>
    <row r="27" spans="1:15">
      <c r="A27" s="1" t="s">
        <v>41</v>
      </c>
      <c r="B27">
        <v>1000</v>
      </c>
      <c r="C27" t="s">
        <v>17</v>
      </c>
    </row>
    <row r="28" spans="1:15">
      <c r="A28" s="1" t="s">
        <v>45</v>
      </c>
      <c r="B28">
        <v>250</v>
      </c>
      <c r="C28" t="str">
        <f>C26</f>
        <v>per month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3"/>
  <sheetViews>
    <sheetView workbookViewId="0">
      <selection activeCell="A14" sqref="A14"/>
    </sheetView>
  </sheetViews>
  <sheetFormatPr defaultRowHeight="15"/>
  <cols>
    <col min="1" max="1" width="18.42578125" customWidth="1"/>
    <col min="14" max="14" width="3.28515625" customWidth="1"/>
    <col min="15" max="15" width="9.140625" style="8"/>
    <col min="29" max="29" width="4.28515625" customWidth="1"/>
    <col min="30" max="30" width="9.140625" style="8"/>
  </cols>
  <sheetData>
    <row r="1" spans="1:30">
      <c r="A1" s="1" t="s">
        <v>39</v>
      </c>
    </row>
    <row r="3" spans="1:30">
      <c r="B3" s="11" t="s">
        <v>54</v>
      </c>
      <c r="Q3" s="11" t="s">
        <v>55</v>
      </c>
    </row>
    <row r="4" spans="1:30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>
        <v>7</v>
      </c>
      <c r="I4" s="1">
        <v>8</v>
      </c>
      <c r="J4" s="1">
        <v>9</v>
      </c>
      <c r="K4" s="1">
        <v>0</v>
      </c>
      <c r="L4" s="1">
        <v>11</v>
      </c>
      <c r="M4" s="1">
        <v>12</v>
      </c>
      <c r="N4" s="1"/>
      <c r="O4" s="10" t="s">
        <v>40</v>
      </c>
      <c r="Q4" s="1">
        <v>13</v>
      </c>
      <c r="R4" s="1">
        <v>14</v>
      </c>
      <c r="S4" s="1">
        <v>15</v>
      </c>
      <c r="T4" s="1">
        <v>16</v>
      </c>
      <c r="U4" s="1">
        <v>17</v>
      </c>
      <c r="V4" s="1">
        <v>18</v>
      </c>
      <c r="W4" s="1">
        <v>19</v>
      </c>
      <c r="X4" s="1">
        <v>20</v>
      </c>
      <c r="Y4" s="1">
        <v>21</v>
      </c>
      <c r="Z4" s="1">
        <v>22</v>
      </c>
      <c r="AA4" s="1">
        <v>23</v>
      </c>
      <c r="AB4" s="1">
        <v>24</v>
      </c>
      <c r="AD4" s="8" t="s">
        <v>40</v>
      </c>
    </row>
    <row r="5" spans="1:30">
      <c r="A5" s="6" t="s">
        <v>43</v>
      </c>
    </row>
    <row r="6" spans="1:30">
      <c r="A6" s="1" t="s">
        <v>42</v>
      </c>
      <c r="B6">
        <v>50</v>
      </c>
      <c r="C6">
        <v>100</v>
      </c>
      <c r="D6">
        <v>150</v>
      </c>
      <c r="E6">
        <v>200</v>
      </c>
      <c r="F6">
        <v>300</v>
      </c>
      <c r="G6">
        <v>400</v>
      </c>
      <c r="H6">
        <v>500</v>
      </c>
      <c r="I6">
        <v>600</v>
      </c>
      <c r="J6">
        <v>700</v>
      </c>
      <c r="K6">
        <v>1000</v>
      </c>
      <c r="L6">
        <v>1000</v>
      </c>
      <c r="M6">
        <v>1000</v>
      </c>
      <c r="O6" s="8">
        <f>SUM(B6:M6)</f>
        <v>6000</v>
      </c>
      <c r="Q6" s="5">
        <v>1000</v>
      </c>
      <c r="R6" s="5">
        <v>1000</v>
      </c>
      <c r="S6" s="5">
        <v>1000</v>
      </c>
      <c r="T6" s="5">
        <v>1000</v>
      </c>
      <c r="U6" s="5">
        <v>1000</v>
      </c>
      <c r="V6" s="5">
        <v>1000</v>
      </c>
      <c r="W6" s="5">
        <v>1000</v>
      </c>
      <c r="X6" s="5">
        <v>1000</v>
      </c>
      <c r="Y6" s="5">
        <v>1000</v>
      </c>
      <c r="Z6" s="5">
        <v>1000</v>
      </c>
      <c r="AA6" s="5">
        <v>1000</v>
      </c>
      <c r="AB6" s="5">
        <v>1000</v>
      </c>
      <c r="AC6" s="5"/>
      <c r="AD6" s="8">
        <f>SUM(Q6:AB6)</f>
        <v>12000</v>
      </c>
    </row>
    <row r="7" spans="1:30"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30">
      <c r="A8" s="1" t="s">
        <v>48</v>
      </c>
      <c r="B8" s="8">
        <f>B6*Parameters!$B$5</f>
        <v>400</v>
      </c>
      <c r="C8" s="8">
        <f>C6*Parameters!$B$5</f>
        <v>800</v>
      </c>
      <c r="D8" s="8">
        <f>D6*Parameters!$B$5</f>
        <v>1200</v>
      </c>
      <c r="E8" s="8">
        <f>E6*Parameters!$B$5</f>
        <v>1600</v>
      </c>
      <c r="F8" s="8">
        <f>F6*Parameters!$B$5</f>
        <v>2400</v>
      </c>
      <c r="G8" s="8">
        <f>G6*Parameters!$B$5</f>
        <v>3200</v>
      </c>
      <c r="H8" s="8">
        <f>H6*Parameters!$B$5</f>
        <v>4000</v>
      </c>
      <c r="I8" s="8">
        <f>I6*Parameters!$B$5</f>
        <v>4800</v>
      </c>
      <c r="J8" s="8">
        <f>J6*Parameters!$B$5</f>
        <v>5600</v>
      </c>
      <c r="K8" s="8">
        <f>K6*Parameters!$B$5</f>
        <v>8000</v>
      </c>
      <c r="L8" s="8">
        <f>L6*Parameters!$B$5</f>
        <v>8000</v>
      </c>
      <c r="M8" s="8">
        <f>M6*Parameters!$B$5</f>
        <v>8000</v>
      </c>
      <c r="N8" s="1"/>
      <c r="O8" s="8">
        <f t="shared" ref="O8:O38" si="0">SUM(B8:M8)</f>
        <v>48000</v>
      </c>
      <c r="Q8" s="8">
        <f>Q6*Parameters!$B$5</f>
        <v>8000</v>
      </c>
      <c r="R8" s="8">
        <f>R6*Parameters!$B$5</f>
        <v>8000</v>
      </c>
      <c r="S8" s="8">
        <f>S6*Parameters!$B$5</f>
        <v>8000</v>
      </c>
      <c r="T8" s="8">
        <f>T6*Parameters!$B$5</f>
        <v>8000</v>
      </c>
      <c r="U8" s="8">
        <f>U6*Parameters!$B$5</f>
        <v>8000</v>
      </c>
      <c r="V8" s="8">
        <f>V6*Parameters!$B$5</f>
        <v>8000</v>
      </c>
      <c r="W8" s="8">
        <f>W6*Parameters!$B$5</f>
        <v>8000</v>
      </c>
      <c r="X8" s="8">
        <f>X6*Parameters!$B$5</f>
        <v>8000</v>
      </c>
      <c r="Y8" s="8">
        <f>Y6*Parameters!$B$5</f>
        <v>8000</v>
      </c>
      <c r="Z8" s="8">
        <f>Z6*Parameters!$B$5</f>
        <v>8000</v>
      </c>
      <c r="AA8" s="8">
        <f>AA6*Parameters!$B$5</f>
        <v>8000</v>
      </c>
      <c r="AB8" s="8">
        <f>AB6*Parameters!$B$5</f>
        <v>8000</v>
      </c>
      <c r="AC8" s="5"/>
      <c r="AD8" s="8">
        <f t="shared" ref="AD8" si="1">SUM(Q8:AB8)</f>
        <v>96000</v>
      </c>
    </row>
    <row r="9" spans="1:30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30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30">
      <c r="A11" s="6" t="s">
        <v>44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30">
      <c r="A12" s="1" t="s">
        <v>52</v>
      </c>
      <c r="B12" s="5">
        <f>B6*(Parameters!$B$12+Parameters!$B$8)</f>
        <v>1</v>
      </c>
      <c r="C12" s="5">
        <f>C6*(Parameters!$B$12+Parameters!$B$8)</f>
        <v>2</v>
      </c>
      <c r="D12" s="5">
        <f>D6*(Parameters!$B$12+Parameters!$B$8)</f>
        <v>3</v>
      </c>
      <c r="E12" s="5">
        <f>E6*(Parameters!$B$12+Parameters!$B$8)</f>
        <v>4</v>
      </c>
      <c r="F12" s="5">
        <f>F6*(Parameters!$B$12+Parameters!$B$8)</f>
        <v>6</v>
      </c>
      <c r="G12" s="5">
        <f>G6*(Parameters!$B$12+Parameters!$B$8)</f>
        <v>8</v>
      </c>
      <c r="H12" s="5">
        <f>H6*(Parameters!$B$12+Parameters!$B$8)</f>
        <v>10</v>
      </c>
      <c r="I12" s="5">
        <f>I6*(Parameters!$B$12+Parameters!$B$8)</f>
        <v>12</v>
      </c>
      <c r="J12" s="5">
        <f>J6*(Parameters!$B$12+Parameters!$B$8)</f>
        <v>14</v>
      </c>
      <c r="K12" s="5">
        <f>K6*(Parameters!$B$12+Parameters!$B$8)</f>
        <v>20</v>
      </c>
      <c r="L12" s="5">
        <f>L6*(Parameters!$B$12+Parameters!$B$8)</f>
        <v>20</v>
      </c>
      <c r="M12" s="5">
        <f>M6*(Parameters!$B$12+Parameters!$B$8)</f>
        <v>20</v>
      </c>
      <c r="O12" s="8">
        <f t="shared" si="0"/>
        <v>120</v>
      </c>
      <c r="Q12" s="5">
        <f>Q6*(Parameters!$B$12+Parameters!$B$8)</f>
        <v>20</v>
      </c>
      <c r="R12" s="5">
        <f>R6*(Parameters!$B$12+Parameters!$B$8)</f>
        <v>20</v>
      </c>
      <c r="S12" s="5">
        <f>S6*(Parameters!$B$12+Parameters!$B$8)</f>
        <v>20</v>
      </c>
      <c r="T12" s="5">
        <f>T6*(Parameters!$B$12+Parameters!$B$8)</f>
        <v>20</v>
      </c>
      <c r="U12" s="5">
        <f>U6*(Parameters!$B$12+Parameters!$B$8)</f>
        <v>20</v>
      </c>
      <c r="V12" s="5">
        <f>V6*(Parameters!$B$12+Parameters!$B$8)</f>
        <v>20</v>
      </c>
      <c r="W12" s="5">
        <f>W6*(Parameters!$B$12+Parameters!$B$8)</f>
        <v>20</v>
      </c>
      <c r="X12" s="5">
        <f>X6*(Parameters!$B$12+Parameters!$B$8)</f>
        <v>20</v>
      </c>
      <c r="Y12" s="5">
        <f>Y6*(Parameters!$B$12+Parameters!$B$8)</f>
        <v>20</v>
      </c>
      <c r="Z12" s="5">
        <f>Z6*(Parameters!$B$12+Parameters!$B$8)</f>
        <v>20</v>
      </c>
      <c r="AA12" s="5">
        <f>AA6*(Parameters!$B$12+Parameters!$B$8)</f>
        <v>20</v>
      </c>
      <c r="AB12" s="5">
        <f>AB6*(Parameters!$B$12+Parameters!$B$8)</f>
        <v>20</v>
      </c>
      <c r="AC12" s="5"/>
      <c r="AD12" s="8">
        <f t="shared" ref="AD12:AD38" si="2">SUM(Q12:AB12)</f>
        <v>240</v>
      </c>
    </row>
    <row r="13" spans="1:30">
      <c r="A13" s="1" t="s">
        <v>25</v>
      </c>
      <c r="B13" s="5">
        <f>1+B12/Parameters!$H$21</f>
        <v>1.0057692307692307</v>
      </c>
      <c r="C13" s="5">
        <f>1+C12/Parameters!$H$21</f>
        <v>1.0115384615384615</v>
      </c>
      <c r="D13" s="5">
        <f>1+D12/Parameters!$H$21</f>
        <v>1.0173076923076922</v>
      </c>
      <c r="E13" s="5">
        <f>1+E12/Parameters!$H$21</f>
        <v>1.023076923076923</v>
      </c>
      <c r="F13" s="5">
        <f>1+F12/Parameters!$H$21</f>
        <v>1.0346153846153847</v>
      </c>
      <c r="G13" s="5">
        <f>1+G12/Parameters!$H$21</f>
        <v>1.0461538461538462</v>
      </c>
      <c r="H13" s="5">
        <f>1+H12/Parameters!$H$21</f>
        <v>1.0576923076923077</v>
      </c>
      <c r="I13" s="5">
        <f>1+I12/Parameters!$H$21</f>
        <v>1.0692307692307692</v>
      </c>
      <c r="J13" s="5">
        <f>1+J12/Parameters!$H$21</f>
        <v>1.0807692307692307</v>
      </c>
      <c r="K13" s="5">
        <f>1+K12/Parameters!$H$21</f>
        <v>1.1153846153846154</v>
      </c>
      <c r="L13" s="5">
        <f>1+L12/Parameters!$H$21</f>
        <v>1.1153846153846154</v>
      </c>
      <c r="M13" s="5">
        <f>1+M12/Parameters!$H$21</f>
        <v>1.1153846153846154</v>
      </c>
      <c r="Q13" s="5">
        <f>1+Q12/Parameters!$H$21</f>
        <v>1.1153846153846154</v>
      </c>
      <c r="R13" s="5">
        <f>1+R12/Parameters!$H$21</f>
        <v>1.1153846153846154</v>
      </c>
      <c r="S13" s="5">
        <f>1+S12/Parameters!$H$21</f>
        <v>1.1153846153846154</v>
      </c>
      <c r="T13" s="5">
        <f>1+T12/Parameters!$H$21</f>
        <v>1.1153846153846154</v>
      </c>
      <c r="U13" s="5">
        <f>1+U12/Parameters!$H$21</f>
        <v>1.1153846153846154</v>
      </c>
      <c r="V13" s="5">
        <f>1+V12/Parameters!$H$21</f>
        <v>1.1153846153846154</v>
      </c>
      <c r="W13" s="5">
        <f>1+W12/Parameters!$H$21</f>
        <v>1.1153846153846154</v>
      </c>
      <c r="X13" s="5">
        <f>1+X12/Parameters!$H$21</f>
        <v>1.1153846153846154</v>
      </c>
      <c r="Y13" s="5">
        <f>1+Y12/Parameters!$H$21</f>
        <v>1.1153846153846154</v>
      </c>
      <c r="Z13" s="5">
        <f>1+Z12/Parameters!$H$21</f>
        <v>1.1153846153846154</v>
      </c>
      <c r="AA13" s="5">
        <f>1+AA12/Parameters!$H$21</f>
        <v>1.1153846153846154</v>
      </c>
      <c r="AB13" s="5">
        <f>1+AB12/Parameters!$H$21</f>
        <v>1.1153846153846154</v>
      </c>
      <c r="AC13" s="5"/>
      <c r="AD13" s="8">
        <f t="shared" si="2"/>
        <v>13.384615384615381</v>
      </c>
    </row>
    <row r="14" spans="1:30">
      <c r="A14" s="1" t="s">
        <v>46</v>
      </c>
      <c r="B14" s="5">
        <f>B13*Parameters!$H$21*Parameters!$F$22</f>
        <v>1046</v>
      </c>
      <c r="C14" s="5">
        <f>C13*Parameters!$H$21*Parameters!$F$22</f>
        <v>1052</v>
      </c>
      <c r="D14" s="5">
        <f>D13*Parameters!$H$21*Parameters!$F$22</f>
        <v>1058</v>
      </c>
      <c r="E14" s="5">
        <f>E13*Parameters!$H$21*Parameters!$F$22</f>
        <v>1064</v>
      </c>
      <c r="F14" s="5">
        <f>F13*Parameters!$H$21*Parameters!$F$22</f>
        <v>1076.0000000000002</v>
      </c>
      <c r="G14" s="5">
        <f>G13*Parameters!$H$21*Parameters!$F$22</f>
        <v>1088</v>
      </c>
      <c r="H14" s="5">
        <f>H13*Parameters!$H$21*Parameters!$F$22</f>
        <v>1100</v>
      </c>
      <c r="I14" s="5">
        <f>I13*Parameters!$H$21*Parameters!$F$22</f>
        <v>1112</v>
      </c>
      <c r="J14" s="5">
        <f>J13*Parameters!$H$21*Parameters!$F$22</f>
        <v>1124</v>
      </c>
      <c r="K14" s="5">
        <f>K13*Parameters!$H$21*Parameters!$F$22</f>
        <v>1160</v>
      </c>
      <c r="L14" s="5">
        <f>L13*Parameters!$H$21*Parameters!$F$22</f>
        <v>1160</v>
      </c>
      <c r="M14" s="5">
        <f>M13*Parameters!$H$21*Parameters!$F$22</f>
        <v>1160</v>
      </c>
      <c r="O14" s="8">
        <f t="shared" si="0"/>
        <v>13200</v>
      </c>
      <c r="Q14" s="5">
        <f>Q13*Parameters!$H$21*Parameters!$F$22</f>
        <v>1160</v>
      </c>
      <c r="R14" s="5">
        <f>R13*Parameters!$H$21*Parameters!$F$22</f>
        <v>1160</v>
      </c>
      <c r="S14" s="5">
        <f>S13*Parameters!$H$21*Parameters!$F$22</f>
        <v>1160</v>
      </c>
      <c r="T14" s="5">
        <f>T13*Parameters!$H$21*Parameters!$F$22</f>
        <v>1160</v>
      </c>
      <c r="U14" s="5">
        <f>U13*Parameters!$H$21*Parameters!$F$22</f>
        <v>1160</v>
      </c>
      <c r="V14" s="5">
        <f>V13*Parameters!$H$21*Parameters!$F$22</f>
        <v>1160</v>
      </c>
      <c r="W14" s="5">
        <f>W13*Parameters!$H$21*Parameters!$F$22</f>
        <v>1160</v>
      </c>
      <c r="X14" s="5">
        <f>X13*Parameters!$H$21*Parameters!$F$22</f>
        <v>1160</v>
      </c>
      <c r="Y14" s="5">
        <f>Y13*Parameters!$H$21*Parameters!$F$22</f>
        <v>1160</v>
      </c>
      <c r="Z14" s="5">
        <f>Z13*Parameters!$H$21*Parameters!$F$22</f>
        <v>1160</v>
      </c>
      <c r="AA14" s="5">
        <f>AA13*Parameters!$H$21*Parameters!$F$22</f>
        <v>1160</v>
      </c>
      <c r="AB14" s="5">
        <f>AB13*Parameters!$H$21*Parameters!$F$22</f>
        <v>1160</v>
      </c>
      <c r="AC14" s="5"/>
      <c r="AD14" s="8">
        <f t="shared" si="2"/>
        <v>13920</v>
      </c>
    </row>
    <row r="15" spans="1:30">
      <c r="A15" s="1" t="s">
        <v>7</v>
      </c>
      <c r="B15" s="5">
        <f>B6*Parameters!$B$6</f>
        <v>15</v>
      </c>
      <c r="C15" s="5">
        <f>C6*Parameters!$B$6</f>
        <v>30</v>
      </c>
      <c r="D15" s="5">
        <f>D6*Parameters!$B$6</f>
        <v>45</v>
      </c>
      <c r="E15" s="5">
        <f>E6*Parameters!$B$6</f>
        <v>60</v>
      </c>
      <c r="F15" s="5">
        <f>F6*Parameters!$B$6</f>
        <v>90</v>
      </c>
      <c r="G15" s="5">
        <f>G6*Parameters!$B$6</f>
        <v>120</v>
      </c>
      <c r="H15" s="5">
        <f>H6*Parameters!$B$6</f>
        <v>150</v>
      </c>
      <c r="I15" s="5">
        <f>I6*Parameters!$B$6</f>
        <v>180</v>
      </c>
      <c r="J15" s="5">
        <f>J6*Parameters!$B$6</f>
        <v>210</v>
      </c>
      <c r="K15" s="5">
        <f>K6*Parameters!$B$6</f>
        <v>300</v>
      </c>
      <c r="L15" s="5">
        <f>L6*Parameters!$B$6</f>
        <v>300</v>
      </c>
      <c r="M15" s="5">
        <f>M6*Parameters!$B$6</f>
        <v>300</v>
      </c>
      <c r="O15" s="8">
        <f t="shared" si="0"/>
        <v>1800</v>
      </c>
      <c r="Q15" s="5">
        <f>Q6*Parameters!$B$6</f>
        <v>300</v>
      </c>
      <c r="R15" s="5">
        <f>R6*Parameters!$B$6</f>
        <v>300</v>
      </c>
      <c r="S15" s="5">
        <f>S6*Parameters!$B$6</f>
        <v>300</v>
      </c>
      <c r="T15" s="5">
        <f>T6*Parameters!$B$6</f>
        <v>300</v>
      </c>
      <c r="U15" s="5">
        <f>U6*Parameters!$B$6</f>
        <v>300</v>
      </c>
      <c r="V15" s="5">
        <f>V6*Parameters!$B$6</f>
        <v>300</v>
      </c>
      <c r="W15" s="5">
        <f>W6*Parameters!$B$6</f>
        <v>300</v>
      </c>
      <c r="X15" s="5">
        <f>X6*Parameters!$B$6</f>
        <v>300</v>
      </c>
      <c r="Y15" s="5">
        <f>Y6*Parameters!$B$6</f>
        <v>300</v>
      </c>
      <c r="Z15" s="5">
        <f>Z6*Parameters!$B$6</f>
        <v>300</v>
      </c>
      <c r="AA15" s="5">
        <f>AA6*Parameters!$B$6</f>
        <v>300</v>
      </c>
      <c r="AB15" s="5">
        <f>AB6*Parameters!$B$6</f>
        <v>300</v>
      </c>
      <c r="AC15" s="5"/>
      <c r="AD15" s="8">
        <f t="shared" si="2"/>
        <v>3600</v>
      </c>
    </row>
    <row r="16" spans="1:30">
      <c r="A16" s="1" t="s">
        <v>8</v>
      </c>
      <c r="B16" s="5">
        <f>B6*Parameters!$B$7</f>
        <v>50</v>
      </c>
      <c r="C16" s="5">
        <f>C6*Parameters!$B$7</f>
        <v>100</v>
      </c>
      <c r="D16" s="5">
        <f>D6*Parameters!$B$7</f>
        <v>150</v>
      </c>
      <c r="E16" s="5">
        <f>E6*Parameters!$B$7</f>
        <v>200</v>
      </c>
      <c r="F16" s="5">
        <f>F6*Parameters!$B$7</f>
        <v>300</v>
      </c>
      <c r="G16" s="5">
        <f>G6*Parameters!$B$7</f>
        <v>400</v>
      </c>
      <c r="H16" s="5">
        <f>H6*Parameters!$B$7</f>
        <v>500</v>
      </c>
      <c r="I16" s="5">
        <f>I6*Parameters!$B$7</f>
        <v>600</v>
      </c>
      <c r="J16" s="5">
        <f>J6*Parameters!$B$7</f>
        <v>700</v>
      </c>
      <c r="K16" s="5">
        <f>K6*Parameters!$B$7</f>
        <v>1000</v>
      </c>
      <c r="L16" s="5">
        <f>L6*Parameters!$B$7</f>
        <v>1000</v>
      </c>
      <c r="M16" s="5">
        <f>M6*Parameters!$B$7</f>
        <v>1000</v>
      </c>
      <c r="O16" s="8">
        <f t="shared" si="0"/>
        <v>6000</v>
      </c>
      <c r="Q16" s="5">
        <f>Q6*Parameters!$B$7</f>
        <v>1000</v>
      </c>
      <c r="R16" s="5">
        <f>R6*Parameters!$B$7</f>
        <v>1000</v>
      </c>
      <c r="S16" s="5">
        <f>S6*Parameters!$B$7</f>
        <v>1000</v>
      </c>
      <c r="T16" s="5">
        <f>T6*Parameters!$B$7</f>
        <v>1000</v>
      </c>
      <c r="U16" s="5">
        <f>U6*Parameters!$B$7</f>
        <v>1000</v>
      </c>
      <c r="V16" s="5">
        <f>V6*Parameters!$B$7</f>
        <v>1000</v>
      </c>
      <c r="W16" s="5">
        <f>W6*Parameters!$B$7</f>
        <v>1000</v>
      </c>
      <c r="X16" s="5">
        <f>X6*Parameters!$B$7</f>
        <v>1000</v>
      </c>
      <c r="Y16" s="5">
        <f>Y6*Parameters!$B$7</f>
        <v>1000</v>
      </c>
      <c r="Z16" s="5">
        <f>Z6*Parameters!$B$7</f>
        <v>1000</v>
      </c>
      <c r="AA16" s="5">
        <f>AA6*Parameters!$B$7</f>
        <v>1000</v>
      </c>
      <c r="AB16" s="5">
        <f>AB6*Parameters!$B$7</f>
        <v>1000</v>
      </c>
      <c r="AC16" s="5"/>
      <c r="AD16" s="8">
        <f t="shared" si="2"/>
        <v>12000</v>
      </c>
    </row>
    <row r="17" spans="1:30">
      <c r="A17" s="1" t="s">
        <v>3</v>
      </c>
      <c r="B17" s="5">
        <f>B6*Parameters!$B$10</f>
        <v>25</v>
      </c>
      <c r="C17" s="5">
        <f>C6*Parameters!$B$10</f>
        <v>50</v>
      </c>
      <c r="D17" s="5">
        <f>D6*Parameters!$B$10</f>
        <v>75</v>
      </c>
      <c r="E17" s="5">
        <f>E6*Parameters!$B$10</f>
        <v>100</v>
      </c>
      <c r="F17" s="5">
        <f>F6*Parameters!$B$10</f>
        <v>150</v>
      </c>
      <c r="G17" s="5">
        <f>G6*Parameters!$B$10</f>
        <v>200</v>
      </c>
      <c r="H17" s="5">
        <f>H6*Parameters!$B$10</f>
        <v>250</v>
      </c>
      <c r="I17" s="5">
        <f>I6*Parameters!$B$10</f>
        <v>300</v>
      </c>
      <c r="J17" s="5">
        <f>J6*Parameters!$B$10</f>
        <v>350</v>
      </c>
      <c r="K17" s="5">
        <f>K6*Parameters!$B$10</f>
        <v>500</v>
      </c>
      <c r="L17" s="5">
        <f>L6*Parameters!$B$10</f>
        <v>500</v>
      </c>
      <c r="M17" s="5">
        <f>M6*Parameters!$B$10</f>
        <v>500</v>
      </c>
      <c r="O17" s="8">
        <f t="shared" si="0"/>
        <v>3000</v>
      </c>
      <c r="Q17" s="5">
        <f>Q6*Parameters!$B$10</f>
        <v>500</v>
      </c>
      <c r="R17" s="5">
        <f>R6*Parameters!$B$10</f>
        <v>500</v>
      </c>
      <c r="S17" s="5">
        <f>S6*Parameters!$B$10</f>
        <v>500</v>
      </c>
      <c r="T17" s="5">
        <f>T6*Parameters!$B$10</f>
        <v>500</v>
      </c>
      <c r="U17" s="5">
        <f>U6*Parameters!$B$10</f>
        <v>500</v>
      </c>
      <c r="V17" s="5">
        <f>V6*Parameters!$B$10</f>
        <v>500</v>
      </c>
      <c r="W17" s="5">
        <f>W6*Parameters!$B$10</f>
        <v>500</v>
      </c>
      <c r="X17" s="5">
        <f>X6*Parameters!$B$10</f>
        <v>500</v>
      </c>
      <c r="Y17" s="5">
        <f>Y6*Parameters!$B$10</f>
        <v>500</v>
      </c>
      <c r="Z17" s="5">
        <f>Z6*Parameters!$B$10</f>
        <v>500</v>
      </c>
      <c r="AA17" s="5">
        <f>AA6*Parameters!$B$10</f>
        <v>500</v>
      </c>
      <c r="AB17" s="5">
        <f>AB6*Parameters!$B$10</f>
        <v>500</v>
      </c>
      <c r="AC17" s="5"/>
      <c r="AD17" s="8">
        <f t="shared" si="2"/>
        <v>6000</v>
      </c>
    </row>
    <row r="18" spans="1:30">
      <c r="A18" s="1" t="s">
        <v>9</v>
      </c>
      <c r="B18" s="5">
        <f>B6*Parameters!$B$11</f>
        <v>50</v>
      </c>
      <c r="C18" s="5">
        <f>C6*Parameters!$B$11</f>
        <v>100</v>
      </c>
      <c r="D18" s="5">
        <f>D6*Parameters!$B$11</f>
        <v>150</v>
      </c>
      <c r="E18" s="5">
        <f>E6*Parameters!$B$11</f>
        <v>200</v>
      </c>
      <c r="F18" s="5">
        <f>F6*Parameters!$B$11</f>
        <v>300</v>
      </c>
      <c r="G18" s="5">
        <f>G6*Parameters!$B$11</f>
        <v>400</v>
      </c>
      <c r="H18" s="5">
        <f>H6*Parameters!$B$11</f>
        <v>500</v>
      </c>
      <c r="I18" s="5">
        <f>I6*Parameters!$B$11</f>
        <v>600</v>
      </c>
      <c r="J18" s="5">
        <f>J6*Parameters!$B$11</f>
        <v>700</v>
      </c>
      <c r="K18" s="5">
        <f>K6*Parameters!$B$11</f>
        <v>1000</v>
      </c>
      <c r="L18" s="5">
        <f>L6*Parameters!$B$11</f>
        <v>1000</v>
      </c>
      <c r="M18" s="5">
        <f>M6*Parameters!$B$11</f>
        <v>1000</v>
      </c>
      <c r="O18" s="8">
        <f t="shared" si="0"/>
        <v>6000</v>
      </c>
      <c r="Q18" s="5">
        <f>Q6*Parameters!$B$11</f>
        <v>1000</v>
      </c>
      <c r="R18" s="5">
        <f>R6*Parameters!$B$11</f>
        <v>1000</v>
      </c>
      <c r="S18" s="5">
        <f>S6*Parameters!$B$11</f>
        <v>1000</v>
      </c>
      <c r="T18" s="5">
        <f>T6*Parameters!$B$11</f>
        <v>1000</v>
      </c>
      <c r="U18" s="5">
        <f>U6*Parameters!$B$11</f>
        <v>1000</v>
      </c>
      <c r="V18" s="5">
        <f>V6*Parameters!$B$11</f>
        <v>1000</v>
      </c>
      <c r="W18" s="5">
        <f>W6*Parameters!$B$11</f>
        <v>1000</v>
      </c>
      <c r="X18" s="5">
        <f>X6*Parameters!$B$11</f>
        <v>1000</v>
      </c>
      <c r="Y18" s="5">
        <f>Y6*Parameters!$B$11</f>
        <v>1000</v>
      </c>
      <c r="Z18" s="5">
        <f>Z6*Parameters!$B$11</f>
        <v>1000</v>
      </c>
      <c r="AA18" s="5">
        <f>AA6*Parameters!$B$11</f>
        <v>1000</v>
      </c>
      <c r="AB18" s="5">
        <f>AB6*Parameters!$B$11</f>
        <v>1000</v>
      </c>
      <c r="AC18" s="5"/>
      <c r="AD18" s="8">
        <f t="shared" si="2"/>
        <v>12000</v>
      </c>
    </row>
    <row r="19" spans="1:30">
      <c r="A19" s="1" t="s">
        <v>6</v>
      </c>
      <c r="B19" s="5">
        <f>Parameters!B16</f>
        <v>1000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O19" s="8">
        <f t="shared" si="0"/>
        <v>1000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/>
      <c r="AD19" s="8">
        <f t="shared" si="2"/>
        <v>0</v>
      </c>
    </row>
    <row r="20" spans="1:30">
      <c r="A20" s="1" t="s">
        <v>5</v>
      </c>
      <c r="B20" s="5">
        <f>Parameters!$B$17</f>
        <v>500</v>
      </c>
      <c r="C20" s="5">
        <f>Parameters!$B$17</f>
        <v>500</v>
      </c>
      <c r="D20" s="5">
        <f>Parameters!$B$17</f>
        <v>500</v>
      </c>
      <c r="E20" s="5">
        <f>Parameters!$B$17</f>
        <v>500</v>
      </c>
      <c r="F20" s="5">
        <f>Parameters!$B$17</f>
        <v>500</v>
      </c>
      <c r="G20" s="5">
        <f>Parameters!$B$17</f>
        <v>500</v>
      </c>
      <c r="H20" s="5">
        <f>Parameters!$B$17</f>
        <v>500</v>
      </c>
      <c r="I20" s="5">
        <f>Parameters!$B$17</f>
        <v>500</v>
      </c>
      <c r="J20" s="5">
        <f>Parameters!$B$17</f>
        <v>500</v>
      </c>
      <c r="K20" s="5">
        <f>Parameters!$B$17</f>
        <v>500</v>
      </c>
      <c r="L20" s="5">
        <f>Parameters!$B$17</f>
        <v>500</v>
      </c>
      <c r="M20" s="5">
        <f>Parameters!$B$17</f>
        <v>500</v>
      </c>
      <c r="O20" s="8">
        <f t="shared" si="0"/>
        <v>6000</v>
      </c>
      <c r="Q20" s="5">
        <f>Parameters!$B$17</f>
        <v>500</v>
      </c>
      <c r="R20" s="5">
        <f>Parameters!$B$17</f>
        <v>500</v>
      </c>
      <c r="S20" s="5">
        <f>Parameters!$B$17</f>
        <v>500</v>
      </c>
      <c r="T20" s="5">
        <f>Parameters!$B$17</f>
        <v>500</v>
      </c>
      <c r="U20" s="5">
        <f>Parameters!$B$17</f>
        <v>500</v>
      </c>
      <c r="V20" s="5">
        <f>Parameters!$B$17</f>
        <v>500</v>
      </c>
      <c r="W20" s="5">
        <f>Parameters!$B$17</f>
        <v>500</v>
      </c>
      <c r="X20" s="5">
        <f>Parameters!$B$17</f>
        <v>500</v>
      </c>
      <c r="Y20" s="5">
        <f>Parameters!$B$17</f>
        <v>500</v>
      </c>
      <c r="Z20" s="5">
        <f>Parameters!$B$17</f>
        <v>500</v>
      </c>
      <c r="AA20" s="5">
        <f>Parameters!$B$17</f>
        <v>500</v>
      </c>
      <c r="AB20" s="5">
        <f>Parameters!$B$17</f>
        <v>500</v>
      </c>
      <c r="AC20" s="5"/>
      <c r="AD20" s="8">
        <f t="shared" si="2"/>
        <v>6000</v>
      </c>
    </row>
    <row r="21" spans="1:30">
      <c r="A21" s="1" t="s">
        <v>15</v>
      </c>
      <c r="B21" s="5">
        <f>Parameters!$B$18</f>
        <v>100</v>
      </c>
      <c r="C21" s="5">
        <f>Parameters!$B$18</f>
        <v>100</v>
      </c>
      <c r="D21" s="5">
        <f>Parameters!$B$18</f>
        <v>100</v>
      </c>
      <c r="E21" s="5">
        <f>Parameters!$B$18</f>
        <v>100</v>
      </c>
      <c r="F21" s="5">
        <f>Parameters!$B$18</f>
        <v>100</v>
      </c>
      <c r="G21" s="5">
        <f>Parameters!$B$18</f>
        <v>100</v>
      </c>
      <c r="H21" s="5">
        <f>Parameters!$B$18</f>
        <v>100</v>
      </c>
      <c r="I21" s="5">
        <f>Parameters!$B$18</f>
        <v>100</v>
      </c>
      <c r="J21" s="5">
        <f>Parameters!$B$18</f>
        <v>100</v>
      </c>
      <c r="K21" s="5">
        <f>Parameters!$B$18</f>
        <v>100</v>
      </c>
      <c r="L21" s="5">
        <f>Parameters!$B$18</f>
        <v>100</v>
      </c>
      <c r="M21" s="5">
        <f>Parameters!$B$18</f>
        <v>100</v>
      </c>
      <c r="O21" s="8">
        <f t="shared" si="0"/>
        <v>1200</v>
      </c>
      <c r="Q21" s="5">
        <f>Parameters!$B$18</f>
        <v>100</v>
      </c>
      <c r="R21" s="5">
        <f>Parameters!$B$18</f>
        <v>100</v>
      </c>
      <c r="S21" s="5">
        <f>Parameters!$B$18</f>
        <v>100</v>
      </c>
      <c r="T21" s="5">
        <f>Parameters!$B$18</f>
        <v>100</v>
      </c>
      <c r="U21" s="5">
        <f>Parameters!$B$18</f>
        <v>100</v>
      </c>
      <c r="V21" s="5">
        <f>Parameters!$B$18</f>
        <v>100</v>
      </c>
      <c r="W21" s="5">
        <f>Parameters!$B$18</f>
        <v>100</v>
      </c>
      <c r="X21" s="5">
        <f>Parameters!$B$18</f>
        <v>100</v>
      </c>
      <c r="Y21" s="5">
        <f>Parameters!$B$18</f>
        <v>100</v>
      </c>
      <c r="Z21" s="5">
        <f>Parameters!$B$18</f>
        <v>100</v>
      </c>
      <c r="AA21" s="5">
        <f>Parameters!$B$18</f>
        <v>100</v>
      </c>
      <c r="AB21" s="5">
        <f>Parameters!$B$18</f>
        <v>100</v>
      </c>
      <c r="AC21" s="5"/>
      <c r="AD21" s="8">
        <f t="shared" si="2"/>
        <v>1200</v>
      </c>
    </row>
    <row r="22" spans="1:30">
      <c r="A22" s="1" t="s">
        <v>16</v>
      </c>
      <c r="B22" s="5">
        <f>Parameters!$B$19</f>
        <v>100</v>
      </c>
      <c r="C22" s="5">
        <f>Parameters!$B$19</f>
        <v>100</v>
      </c>
      <c r="D22" s="5">
        <f>Parameters!$B$19</f>
        <v>100</v>
      </c>
      <c r="E22" s="5">
        <f>Parameters!$B$19</f>
        <v>100</v>
      </c>
      <c r="F22" s="5">
        <f>Parameters!$B$19</f>
        <v>100</v>
      </c>
      <c r="G22" s="5">
        <f>Parameters!$B$19</f>
        <v>100</v>
      </c>
      <c r="H22" s="5">
        <f>Parameters!$B$19</f>
        <v>100</v>
      </c>
      <c r="I22" s="5">
        <f>Parameters!$B$19</f>
        <v>100</v>
      </c>
      <c r="J22" s="5">
        <f>Parameters!$B$19</f>
        <v>100</v>
      </c>
      <c r="K22" s="5">
        <f>Parameters!$B$19</f>
        <v>100</v>
      </c>
      <c r="L22" s="5">
        <f>Parameters!$B$19</f>
        <v>100</v>
      </c>
      <c r="M22" s="5">
        <f>Parameters!$B$19</f>
        <v>100</v>
      </c>
      <c r="O22" s="8">
        <f t="shared" si="0"/>
        <v>1200</v>
      </c>
      <c r="Q22" s="5">
        <f>Parameters!$B$19</f>
        <v>100</v>
      </c>
      <c r="R22" s="5">
        <f>Parameters!$B$19</f>
        <v>100</v>
      </c>
      <c r="S22" s="5">
        <f>Parameters!$B$19</f>
        <v>100</v>
      </c>
      <c r="T22" s="5">
        <f>Parameters!$B$19</f>
        <v>100</v>
      </c>
      <c r="U22" s="5">
        <f>Parameters!$B$19</f>
        <v>100</v>
      </c>
      <c r="V22" s="5">
        <f>Parameters!$B$19</f>
        <v>100</v>
      </c>
      <c r="W22" s="5">
        <f>Parameters!$B$19</f>
        <v>100</v>
      </c>
      <c r="X22" s="5">
        <f>Parameters!$B$19</f>
        <v>100</v>
      </c>
      <c r="Y22" s="5">
        <f>Parameters!$B$19</f>
        <v>100</v>
      </c>
      <c r="Z22" s="5">
        <f>Parameters!$B$19</f>
        <v>100</v>
      </c>
      <c r="AA22" s="5">
        <f>Parameters!$B$19</f>
        <v>100</v>
      </c>
      <c r="AB22" s="5">
        <f>Parameters!$B$19</f>
        <v>100</v>
      </c>
      <c r="AC22" s="5"/>
      <c r="AD22" s="8">
        <f t="shared" si="2"/>
        <v>1200</v>
      </c>
    </row>
    <row r="23" spans="1:30">
      <c r="A23" s="1" t="s">
        <v>18</v>
      </c>
      <c r="B23" s="5">
        <f>Parameters!$B$20</f>
        <v>100</v>
      </c>
      <c r="C23" s="5">
        <f>Parameters!$B$20</f>
        <v>100</v>
      </c>
      <c r="D23" s="5">
        <f>Parameters!$B$20</f>
        <v>100</v>
      </c>
      <c r="E23" s="5">
        <f>Parameters!$B$20</f>
        <v>100</v>
      </c>
      <c r="F23" s="5">
        <f>Parameters!$B$20</f>
        <v>100</v>
      </c>
      <c r="G23" s="5">
        <f>Parameters!$B$20</f>
        <v>100</v>
      </c>
      <c r="H23" s="5">
        <f>Parameters!$B$20</f>
        <v>100</v>
      </c>
      <c r="I23" s="5">
        <f>Parameters!$B$20</f>
        <v>100</v>
      </c>
      <c r="J23" s="5">
        <f>Parameters!$B$20</f>
        <v>100</v>
      </c>
      <c r="K23" s="5">
        <f>Parameters!$B$20</f>
        <v>100</v>
      </c>
      <c r="L23" s="5">
        <f>Parameters!$B$20</f>
        <v>100</v>
      </c>
      <c r="M23" s="5">
        <f>Parameters!$B$20</f>
        <v>100</v>
      </c>
      <c r="O23" s="8">
        <f t="shared" si="0"/>
        <v>1200</v>
      </c>
      <c r="Q23" s="5">
        <f>Parameters!$B$20</f>
        <v>100</v>
      </c>
      <c r="R23" s="5">
        <f>Parameters!$B$20</f>
        <v>100</v>
      </c>
      <c r="S23" s="5">
        <f>Parameters!$B$20</f>
        <v>100</v>
      </c>
      <c r="T23" s="5">
        <f>Parameters!$B$20</f>
        <v>100</v>
      </c>
      <c r="U23" s="5">
        <f>Parameters!$B$20</f>
        <v>100</v>
      </c>
      <c r="V23" s="5">
        <f>Parameters!$B$20</f>
        <v>100</v>
      </c>
      <c r="W23" s="5">
        <f>Parameters!$B$20</f>
        <v>100</v>
      </c>
      <c r="X23" s="5">
        <f>Parameters!$B$20</f>
        <v>100</v>
      </c>
      <c r="Y23" s="5">
        <f>Parameters!$B$20</f>
        <v>100</v>
      </c>
      <c r="Z23" s="5">
        <f>Parameters!$B$20</f>
        <v>100</v>
      </c>
      <c r="AA23" s="5">
        <f>Parameters!$B$20</f>
        <v>100</v>
      </c>
      <c r="AB23" s="5">
        <f>Parameters!$B$20</f>
        <v>100</v>
      </c>
      <c r="AC23" s="5"/>
      <c r="AD23" s="8">
        <f t="shared" si="2"/>
        <v>1200</v>
      </c>
    </row>
    <row r="24" spans="1:30">
      <c r="A24" s="1" t="s">
        <v>22</v>
      </c>
      <c r="B24" s="5">
        <f>Parameters!$B$21</f>
        <v>100</v>
      </c>
      <c r="C24" s="5">
        <f>Parameters!$B$21</f>
        <v>100</v>
      </c>
      <c r="D24" s="5">
        <f>Parameters!$B$21</f>
        <v>100</v>
      </c>
      <c r="E24" s="5">
        <f>Parameters!$B$21</f>
        <v>100</v>
      </c>
      <c r="F24" s="5">
        <f>Parameters!$B$21</f>
        <v>100</v>
      </c>
      <c r="G24" s="5">
        <f>Parameters!$B$21</f>
        <v>100</v>
      </c>
      <c r="H24" s="5">
        <f>Parameters!$B$21</f>
        <v>100</v>
      </c>
      <c r="I24" s="5">
        <f>Parameters!$B$21</f>
        <v>100</v>
      </c>
      <c r="J24" s="5">
        <f>Parameters!$B$21</f>
        <v>100</v>
      </c>
      <c r="K24" s="5">
        <f>Parameters!$B$21</f>
        <v>100</v>
      </c>
      <c r="L24" s="5">
        <f>Parameters!$B$21</f>
        <v>100</v>
      </c>
      <c r="M24" s="5">
        <f>Parameters!$B$21</f>
        <v>100</v>
      </c>
      <c r="O24" s="8">
        <f t="shared" si="0"/>
        <v>1200</v>
      </c>
      <c r="Q24" s="5">
        <f>Parameters!$B$21</f>
        <v>100</v>
      </c>
      <c r="R24" s="5">
        <f>Parameters!$B$21</f>
        <v>100</v>
      </c>
      <c r="S24" s="5">
        <f>Parameters!$B$21</f>
        <v>100</v>
      </c>
      <c r="T24" s="5">
        <f>Parameters!$B$21</f>
        <v>100</v>
      </c>
      <c r="U24" s="5">
        <f>Parameters!$B$21</f>
        <v>100</v>
      </c>
      <c r="V24" s="5">
        <f>Parameters!$B$21</f>
        <v>100</v>
      </c>
      <c r="W24" s="5">
        <f>Parameters!$B$21</f>
        <v>100</v>
      </c>
      <c r="X24" s="5">
        <f>Parameters!$B$21</f>
        <v>100</v>
      </c>
      <c r="Y24" s="5">
        <f>Parameters!$B$21</f>
        <v>100</v>
      </c>
      <c r="Z24" s="5">
        <f>Parameters!$B$21</f>
        <v>100</v>
      </c>
      <c r="AA24" s="5">
        <f>Parameters!$B$21</f>
        <v>100</v>
      </c>
      <c r="AB24" s="5">
        <f>Parameters!$B$21</f>
        <v>100</v>
      </c>
      <c r="AC24" s="5"/>
      <c r="AD24" s="8">
        <f t="shared" si="2"/>
        <v>1200</v>
      </c>
    </row>
    <row r="25" spans="1:30">
      <c r="A25" s="1" t="s">
        <v>23</v>
      </c>
      <c r="B25" s="5">
        <f>Parameters!$B$22</f>
        <v>50</v>
      </c>
      <c r="C25" s="5">
        <f>Parameters!$B$22</f>
        <v>50</v>
      </c>
      <c r="D25" s="5">
        <f>Parameters!$B$22</f>
        <v>50</v>
      </c>
      <c r="E25" s="5">
        <f>Parameters!$B$22</f>
        <v>50</v>
      </c>
      <c r="F25" s="5">
        <f>Parameters!$B$22</f>
        <v>50</v>
      </c>
      <c r="G25" s="5">
        <f>Parameters!$B$22</f>
        <v>50</v>
      </c>
      <c r="H25" s="5">
        <f>Parameters!$B$22</f>
        <v>50</v>
      </c>
      <c r="I25" s="5">
        <f>Parameters!$B$22</f>
        <v>50</v>
      </c>
      <c r="J25" s="5">
        <f>Parameters!$B$22</f>
        <v>50</v>
      </c>
      <c r="K25" s="5">
        <f>Parameters!$B$22</f>
        <v>50</v>
      </c>
      <c r="L25" s="5">
        <f>Parameters!$B$22</f>
        <v>50</v>
      </c>
      <c r="M25" s="5">
        <f>Parameters!$B$22</f>
        <v>50</v>
      </c>
      <c r="O25" s="8">
        <f t="shared" si="0"/>
        <v>600</v>
      </c>
      <c r="Q25" s="5">
        <f>Parameters!$B$22</f>
        <v>50</v>
      </c>
      <c r="R25" s="5">
        <f>Parameters!$B$22</f>
        <v>50</v>
      </c>
      <c r="S25" s="5">
        <f>Parameters!$B$22</f>
        <v>50</v>
      </c>
      <c r="T25" s="5">
        <f>Parameters!$B$22</f>
        <v>50</v>
      </c>
      <c r="U25" s="5">
        <f>Parameters!$B$22</f>
        <v>50</v>
      </c>
      <c r="V25" s="5">
        <f>Parameters!$B$22</f>
        <v>50</v>
      </c>
      <c r="W25" s="5">
        <f>Parameters!$B$22</f>
        <v>50</v>
      </c>
      <c r="X25" s="5">
        <f>Parameters!$B$22</f>
        <v>50</v>
      </c>
      <c r="Y25" s="5">
        <f>Parameters!$B$22</f>
        <v>50</v>
      </c>
      <c r="Z25" s="5">
        <f>Parameters!$B$22</f>
        <v>50</v>
      </c>
      <c r="AA25" s="5">
        <f>Parameters!$B$22</f>
        <v>50</v>
      </c>
      <c r="AB25" s="5">
        <f>Parameters!$B$22</f>
        <v>50</v>
      </c>
      <c r="AC25" s="5"/>
      <c r="AD25" s="8">
        <f t="shared" si="2"/>
        <v>600</v>
      </c>
    </row>
    <row r="26" spans="1:30">
      <c r="A26" s="1" t="s">
        <v>24</v>
      </c>
      <c r="B26" s="5">
        <f>Parameters!$B$23</f>
        <v>1000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O26" s="8">
        <f t="shared" si="0"/>
        <v>1000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/>
      <c r="AD26" s="8">
        <f t="shared" si="2"/>
        <v>0</v>
      </c>
    </row>
    <row r="27" spans="1:30">
      <c r="A27" s="1" t="s">
        <v>34</v>
      </c>
      <c r="B27" s="5">
        <f>Parameters!$B$24</f>
        <v>300</v>
      </c>
      <c r="C27" s="5">
        <f>Parameters!$B$24</f>
        <v>300</v>
      </c>
      <c r="D27" s="5">
        <f>Parameters!$B$24</f>
        <v>300</v>
      </c>
      <c r="E27" s="5">
        <f>Parameters!$B$24</f>
        <v>300</v>
      </c>
      <c r="F27" s="5">
        <f>Parameters!$B$24</f>
        <v>300</v>
      </c>
      <c r="G27" s="5">
        <f>Parameters!$B$24</f>
        <v>300</v>
      </c>
      <c r="H27" s="5">
        <f>Parameters!$B$24</f>
        <v>300</v>
      </c>
      <c r="I27" s="5">
        <f>Parameters!$B$24</f>
        <v>300</v>
      </c>
      <c r="J27" s="5">
        <f>Parameters!$B$24</f>
        <v>300</v>
      </c>
      <c r="K27" s="5">
        <f>Parameters!$B$24</f>
        <v>300</v>
      </c>
      <c r="L27" s="5">
        <f>Parameters!$B$24</f>
        <v>300</v>
      </c>
      <c r="M27" s="5">
        <f>Parameters!$B$24</f>
        <v>300</v>
      </c>
      <c r="O27" s="8">
        <f t="shared" si="0"/>
        <v>3600</v>
      </c>
      <c r="Q27" s="5">
        <f>Parameters!$B$24</f>
        <v>300</v>
      </c>
      <c r="R27" s="5">
        <f>Parameters!$B$24</f>
        <v>300</v>
      </c>
      <c r="S27" s="5">
        <f>Parameters!$B$24</f>
        <v>300</v>
      </c>
      <c r="T27" s="5">
        <f>Parameters!$B$24</f>
        <v>300</v>
      </c>
      <c r="U27" s="5">
        <f>Parameters!$B$24</f>
        <v>300</v>
      </c>
      <c r="V27" s="5">
        <f>Parameters!$B$24</f>
        <v>300</v>
      </c>
      <c r="W27" s="5">
        <f>Parameters!$B$24</f>
        <v>300</v>
      </c>
      <c r="X27" s="5">
        <f>Parameters!$B$24</f>
        <v>300</v>
      </c>
      <c r="Y27" s="5">
        <f>Parameters!$B$24</f>
        <v>300</v>
      </c>
      <c r="Z27" s="5">
        <f>Parameters!$B$24</f>
        <v>300</v>
      </c>
      <c r="AA27" s="5">
        <f>Parameters!$B$24</f>
        <v>300</v>
      </c>
      <c r="AB27" s="5">
        <f>Parameters!$B$24</f>
        <v>300</v>
      </c>
      <c r="AC27" s="5"/>
      <c r="AD27" s="8">
        <f t="shared" si="2"/>
        <v>3600</v>
      </c>
    </row>
    <row r="28" spans="1:30">
      <c r="A28" s="1" t="s">
        <v>35</v>
      </c>
      <c r="B28" s="5">
        <f>Parameters!$B$25</f>
        <v>50</v>
      </c>
      <c r="C28" s="5">
        <f>Parameters!$B$25</f>
        <v>50</v>
      </c>
      <c r="D28" s="5">
        <f>Parameters!$B$25</f>
        <v>50</v>
      </c>
      <c r="E28" s="5">
        <f>Parameters!$B$25</f>
        <v>50</v>
      </c>
      <c r="F28" s="5">
        <f>Parameters!$B$25</f>
        <v>50</v>
      </c>
      <c r="G28" s="5">
        <f>Parameters!$B$25</f>
        <v>50</v>
      </c>
      <c r="H28" s="5">
        <f>Parameters!$B$25</f>
        <v>50</v>
      </c>
      <c r="I28" s="5">
        <f>Parameters!$B$25</f>
        <v>50</v>
      </c>
      <c r="J28" s="5">
        <f>Parameters!$B$25</f>
        <v>50</v>
      </c>
      <c r="K28" s="5">
        <f>Parameters!$B$25</f>
        <v>50</v>
      </c>
      <c r="L28" s="5">
        <f>Parameters!$B$25</f>
        <v>50</v>
      </c>
      <c r="M28" s="5">
        <f>Parameters!$B$25</f>
        <v>50</v>
      </c>
      <c r="O28" s="8">
        <f t="shared" si="0"/>
        <v>600</v>
      </c>
      <c r="Q28" s="5">
        <f>Parameters!$B$25</f>
        <v>50</v>
      </c>
      <c r="R28" s="5">
        <f>Parameters!$B$25</f>
        <v>50</v>
      </c>
      <c r="S28" s="5">
        <f>Parameters!$B$25</f>
        <v>50</v>
      </c>
      <c r="T28" s="5">
        <f>Parameters!$B$25</f>
        <v>50</v>
      </c>
      <c r="U28" s="5">
        <f>Parameters!$B$25</f>
        <v>50</v>
      </c>
      <c r="V28" s="5">
        <f>Parameters!$B$25</f>
        <v>50</v>
      </c>
      <c r="W28" s="5">
        <f>Parameters!$B$25</f>
        <v>50</v>
      </c>
      <c r="X28" s="5">
        <f>Parameters!$B$25</f>
        <v>50</v>
      </c>
      <c r="Y28" s="5">
        <f>Parameters!$B$25</f>
        <v>50</v>
      </c>
      <c r="Z28" s="5">
        <f>Parameters!$B$25</f>
        <v>50</v>
      </c>
      <c r="AA28" s="5">
        <f>Parameters!$B$25</f>
        <v>50</v>
      </c>
      <c r="AB28" s="5">
        <f>Parameters!$B$25</f>
        <v>50</v>
      </c>
      <c r="AC28" s="5"/>
      <c r="AD28" s="8">
        <f t="shared" si="2"/>
        <v>600</v>
      </c>
    </row>
    <row r="29" spans="1:30">
      <c r="A29" s="1" t="s">
        <v>36</v>
      </c>
      <c r="B29" s="5">
        <f>Parameters!$B$26</f>
        <v>50</v>
      </c>
      <c r="C29" s="5">
        <f>Parameters!$B$26</f>
        <v>50</v>
      </c>
      <c r="D29" s="5">
        <f>Parameters!$B$26</f>
        <v>50</v>
      </c>
      <c r="E29" s="5">
        <f>Parameters!$B$26</f>
        <v>50</v>
      </c>
      <c r="F29" s="5">
        <f>Parameters!$B$26</f>
        <v>50</v>
      </c>
      <c r="G29" s="5">
        <f>Parameters!$B$26</f>
        <v>50</v>
      </c>
      <c r="H29" s="5">
        <f>Parameters!$B$26</f>
        <v>50</v>
      </c>
      <c r="I29" s="5">
        <f>Parameters!$B$26</f>
        <v>50</v>
      </c>
      <c r="J29" s="5">
        <f>Parameters!$B$26</f>
        <v>50</v>
      </c>
      <c r="K29" s="5">
        <f>Parameters!$B$26</f>
        <v>50</v>
      </c>
      <c r="L29" s="5">
        <f>Parameters!$B$26</f>
        <v>50</v>
      </c>
      <c r="M29" s="5">
        <f>Parameters!$B$26</f>
        <v>50</v>
      </c>
      <c r="O29" s="8">
        <f t="shared" si="0"/>
        <v>600</v>
      </c>
      <c r="Q29" s="5">
        <f>Parameters!$B$26</f>
        <v>50</v>
      </c>
      <c r="R29" s="5">
        <f>Parameters!$B$26</f>
        <v>50</v>
      </c>
      <c r="S29" s="5">
        <f>Parameters!$B$26</f>
        <v>50</v>
      </c>
      <c r="T29" s="5">
        <f>Parameters!$B$26</f>
        <v>50</v>
      </c>
      <c r="U29" s="5">
        <f>Parameters!$B$26</f>
        <v>50</v>
      </c>
      <c r="V29" s="5">
        <f>Parameters!$B$26</f>
        <v>50</v>
      </c>
      <c r="W29" s="5">
        <f>Parameters!$B$26</f>
        <v>50</v>
      </c>
      <c r="X29" s="5">
        <f>Parameters!$B$26</f>
        <v>50</v>
      </c>
      <c r="Y29" s="5">
        <f>Parameters!$B$26</f>
        <v>50</v>
      </c>
      <c r="Z29" s="5">
        <f>Parameters!$B$26</f>
        <v>50</v>
      </c>
      <c r="AA29" s="5">
        <f>Parameters!$B$26</f>
        <v>50</v>
      </c>
      <c r="AB29" s="5">
        <f>Parameters!$B$26</f>
        <v>50</v>
      </c>
      <c r="AC29" s="5"/>
      <c r="AD29" s="8">
        <f t="shared" si="2"/>
        <v>600</v>
      </c>
    </row>
    <row r="30" spans="1:30">
      <c r="A30" s="1" t="s">
        <v>41</v>
      </c>
      <c r="B30" s="5">
        <f>Parameters!$B$27</f>
        <v>1000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O30" s="8">
        <f t="shared" si="0"/>
        <v>1000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/>
      <c r="AD30" s="8">
        <f t="shared" si="2"/>
        <v>0</v>
      </c>
    </row>
    <row r="31" spans="1:30">
      <c r="A31" s="1" t="s">
        <v>45</v>
      </c>
      <c r="B31" s="5">
        <f>Parameters!$B$28</f>
        <v>250</v>
      </c>
      <c r="C31" s="5">
        <f>Parameters!$B$28</f>
        <v>250</v>
      </c>
      <c r="D31" s="5">
        <f>Parameters!$B$28</f>
        <v>250</v>
      </c>
      <c r="E31" s="5">
        <f>Parameters!$B$28</f>
        <v>250</v>
      </c>
      <c r="F31" s="5">
        <f>Parameters!$B$28</f>
        <v>250</v>
      </c>
      <c r="G31" s="5">
        <f>Parameters!$B$28</f>
        <v>250</v>
      </c>
      <c r="H31" s="5">
        <f>Parameters!$B$28</f>
        <v>250</v>
      </c>
      <c r="I31" s="5">
        <f>Parameters!$B$28</f>
        <v>250</v>
      </c>
      <c r="J31" s="5">
        <f>Parameters!$B$28</f>
        <v>250</v>
      </c>
      <c r="K31" s="5">
        <f>Parameters!$B$28</f>
        <v>250</v>
      </c>
      <c r="L31" s="5">
        <f>Parameters!$B$28</f>
        <v>250</v>
      </c>
      <c r="M31" s="5">
        <f>Parameters!$B$28</f>
        <v>250</v>
      </c>
      <c r="O31" s="8">
        <f t="shared" si="0"/>
        <v>3000</v>
      </c>
      <c r="Q31" s="5">
        <f>Parameters!$B$28</f>
        <v>250</v>
      </c>
      <c r="R31" s="5">
        <f>Parameters!$B$28</f>
        <v>250</v>
      </c>
      <c r="S31" s="5">
        <f>Parameters!$B$28</f>
        <v>250</v>
      </c>
      <c r="T31" s="5">
        <f>Parameters!$B$28</f>
        <v>250</v>
      </c>
      <c r="U31" s="5">
        <f>Parameters!$B$28</f>
        <v>250</v>
      </c>
      <c r="V31" s="5">
        <f>Parameters!$B$28</f>
        <v>250</v>
      </c>
      <c r="W31" s="5">
        <f>Parameters!$B$28</f>
        <v>250</v>
      </c>
      <c r="X31" s="5">
        <f>Parameters!$B$28</f>
        <v>250</v>
      </c>
      <c r="Y31" s="5">
        <f>Parameters!$B$28</f>
        <v>250</v>
      </c>
      <c r="Z31" s="5">
        <f>Parameters!$B$28</f>
        <v>250</v>
      </c>
      <c r="AA31" s="5">
        <f>Parameters!$B$28</f>
        <v>250</v>
      </c>
      <c r="AB31" s="5">
        <f>Parameters!$B$28</f>
        <v>250</v>
      </c>
      <c r="AC31" s="5"/>
      <c r="AD31" s="8">
        <f t="shared" si="2"/>
        <v>3000</v>
      </c>
    </row>
    <row r="32" spans="1:30">
      <c r="A32" s="1" t="s">
        <v>19</v>
      </c>
      <c r="B32" s="5">
        <f>Parameters!F16</f>
        <v>10000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O32" s="8">
        <f t="shared" si="0"/>
        <v>10000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/>
      <c r="AD32" s="8">
        <f t="shared" si="2"/>
        <v>0</v>
      </c>
    </row>
    <row r="33" spans="1:30">
      <c r="A33" s="1" t="s">
        <v>21</v>
      </c>
      <c r="B33" s="5">
        <f>Parameters!F17</f>
        <v>2000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O33" s="8">
        <f t="shared" si="0"/>
        <v>2000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/>
      <c r="AD33" s="8">
        <f t="shared" si="2"/>
        <v>0</v>
      </c>
    </row>
    <row r="34" spans="1:30">
      <c r="A34" s="1" t="s">
        <v>30</v>
      </c>
      <c r="B34" s="5">
        <f>Parameters!$F$18</f>
        <v>100</v>
      </c>
      <c r="C34" s="5">
        <f>Parameters!$F$18</f>
        <v>100</v>
      </c>
      <c r="D34" s="5">
        <f>Parameters!$F$18</f>
        <v>100</v>
      </c>
      <c r="E34" s="5">
        <f>Parameters!$F$18</f>
        <v>100</v>
      </c>
      <c r="F34" s="5">
        <f>Parameters!$F$18</f>
        <v>100</v>
      </c>
      <c r="G34" s="5">
        <f>Parameters!$F$18</f>
        <v>100</v>
      </c>
      <c r="H34" s="5">
        <f>Parameters!$F$18</f>
        <v>100</v>
      </c>
      <c r="I34" s="5">
        <f>Parameters!$F$18</f>
        <v>100</v>
      </c>
      <c r="J34" s="5">
        <f>Parameters!$F$18</f>
        <v>100</v>
      </c>
      <c r="K34" s="5">
        <f>Parameters!$F$18</f>
        <v>100</v>
      </c>
      <c r="L34" s="5">
        <f>Parameters!$F$18</f>
        <v>100</v>
      </c>
      <c r="M34" s="5">
        <f>Parameters!$F$18</f>
        <v>100</v>
      </c>
      <c r="O34" s="8">
        <f t="shared" si="0"/>
        <v>1200</v>
      </c>
      <c r="Q34" s="5">
        <f>Parameters!$F$18</f>
        <v>100</v>
      </c>
      <c r="R34" s="5">
        <f>Parameters!$F$18</f>
        <v>100</v>
      </c>
      <c r="S34" s="5">
        <f>Parameters!$F$18</f>
        <v>100</v>
      </c>
      <c r="T34" s="5">
        <f>Parameters!$F$18</f>
        <v>100</v>
      </c>
      <c r="U34" s="5">
        <f>Parameters!$F$18</f>
        <v>100</v>
      </c>
      <c r="V34" s="5">
        <f>Parameters!$F$18</f>
        <v>100</v>
      </c>
      <c r="W34" s="5">
        <f>Parameters!$F$18</f>
        <v>100</v>
      </c>
      <c r="X34" s="5">
        <f>Parameters!$F$18</f>
        <v>100</v>
      </c>
      <c r="Y34" s="5">
        <f>Parameters!$F$18</f>
        <v>100</v>
      </c>
      <c r="Z34" s="5">
        <f>Parameters!$F$18</f>
        <v>100</v>
      </c>
      <c r="AA34" s="5">
        <f>Parameters!$F$18</f>
        <v>100</v>
      </c>
      <c r="AB34" s="5">
        <f>Parameters!$F$18</f>
        <v>100</v>
      </c>
      <c r="AC34" s="5"/>
      <c r="AD34" s="8">
        <f>SUM(Q34:AB34)</f>
        <v>1200</v>
      </c>
    </row>
    <row r="35" spans="1:30"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</row>
    <row r="36" spans="1:30">
      <c r="A36" s="1" t="s">
        <v>47</v>
      </c>
      <c r="B36" s="8">
        <f>SUM(B14:B35)</f>
        <v>17886</v>
      </c>
      <c r="C36" s="8">
        <f t="shared" ref="C36:M36" si="3">SUM(C14:C35)</f>
        <v>3032</v>
      </c>
      <c r="D36" s="8">
        <f t="shared" si="3"/>
        <v>3178</v>
      </c>
      <c r="E36" s="8">
        <f t="shared" si="3"/>
        <v>3324</v>
      </c>
      <c r="F36" s="8">
        <f t="shared" si="3"/>
        <v>3616</v>
      </c>
      <c r="G36" s="8">
        <f t="shared" si="3"/>
        <v>3908</v>
      </c>
      <c r="H36" s="8">
        <f t="shared" si="3"/>
        <v>4200</v>
      </c>
      <c r="I36" s="8">
        <f t="shared" si="3"/>
        <v>4492</v>
      </c>
      <c r="J36" s="8">
        <f t="shared" si="3"/>
        <v>4784</v>
      </c>
      <c r="K36" s="8">
        <f t="shared" si="3"/>
        <v>5660</v>
      </c>
      <c r="L36" s="8">
        <f t="shared" si="3"/>
        <v>5660</v>
      </c>
      <c r="M36" s="8">
        <f t="shared" si="3"/>
        <v>5660</v>
      </c>
      <c r="N36" s="1"/>
      <c r="O36" s="8">
        <f t="shared" si="0"/>
        <v>65400</v>
      </c>
      <c r="Q36" s="8">
        <f>SUM(Q14:Q34)</f>
        <v>5660</v>
      </c>
      <c r="R36" s="8">
        <f t="shared" ref="R36:AB36" si="4">SUM(R14:R34)</f>
        <v>5660</v>
      </c>
      <c r="S36" s="8">
        <f t="shared" si="4"/>
        <v>5660</v>
      </c>
      <c r="T36" s="8">
        <f t="shared" si="4"/>
        <v>5660</v>
      </c>
      <c r="U36" s="8">
        <f t="shared" si="4"/>
        <v>5660</v>
      </c>
      <c r="V36" s="8">
        <f t="shared" si="4"/>
        <v>5660</v>
      </c>
      <c r="W36" s="8">
        <f t="shared" si="4"/>
        <v>5660</v>
      </c>
      <c r="X36" s="8">
        <f t="shared" si="4"/>
        <v>5660</v>
      </c>
      <c r="Y36" s="8">
        <f t="shared" si="4"/>
        <v>5660</v>
      </c>
      <c r="Z36" s="8">
        <f t="shared" si="4"/>
        <v>5660</v>
      </c>
      <c r="AA36" s="8">
        <f t="shared" si="4"/>
        <v>5660</v>
      </c>
      <c r="AB36" s="8">
        <f t="shared" si="4"/>
        <v>5660</v>
      </c>
      <c r="AC36" s="5"/>
      <c r="AD36" s="8">
        <f t="shared" si="2"/>
        <v>67920</v>
      </c>
    </row>
    <row r="37" spans="1:30"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5"/>
    </row>
    <row r="38" spans="1:30">
      <c r="A38" s="1" t="s">
        <v>49</v>
      </c>
      <c r="B38" s="8">
        <f>B8-B36</f>
        <v>-17486</v>
      </c>
      <c r="C38" s="8">
        <f t="shared" ref="C38:M38" si="5">C8-C36</f>
        <v>-2232</v>
      </c>
      <c r="D38" s="8">
        <f t="shared" si="5"/>
        <v>-1978</v>
      </c>
      <c r="E38" s="8">
        <f t="shared" si="5"/>
        <v>-1724</v>
      </c>
      <c r="F38" s="8">
        <f t="shared" si="5"/>
        <v>-1216</v>
      </c>
      <c r="G38" s="8">
        <f t="shared" si="5"/>
        <v>-708</v>
      </c>
      <c r="H38" s="8">
        <f t="shared" si="5"/>
        <v>-200</v>
      </c>
      <c r="I38" s="8">
        <f t="shared" si="5"/>
        <v>308</v>
      </c>
      <c r="J38" s="8">
        <f t="shared" si="5"/>
        <v>816</v>
      </c>
      <c r="K38" s="8">
        <f t="shared" si="5"/>
        <v>2340</v>
      </c>
      <c r="L38" s="8">
        <f t="shared" si="5"/>
        <v>2340</v>
      </c>
      <c r="M38" s="8">
        <f t="shared" si="5"/>
        <v>2340</v>
      </c>
      <c r="N38" s="1"/>
      <c r="O38" s="8">
        <f t="shared" si="0"/>
        <v>-17400</v>
      </c>
      <c r="Q38" s="8">
        <f>Q8-Q36</f>
        <v>2340</v>
      </c>
      <c r="R38" s="8">
        <f t="shared" ref="R38:AB38" si="6">R8-R36</f>
        <v>2340</v>
      </c>
      <c r="S38" s="8">
        <f t="shared" si="6"/>
        <v>2340</v>
      </c>
      <c r="T38" s="8">
        <f t="shared" si="6"/>
        <v>2340</v>
      </c>
      <c r="U38" s="8">
        <f t="shared" si="6"/>
        <v>2340</v>
      </c>
      <c r="V38" s="8">
        <f t="shared" si="6"/>
        <v>2340</v>
      </c>
      <c r="W38" s="8">
        <f t="shared" si="6"/>
        <v>2340</v>
      </c>
      <c r="X38" s="8">
        <f t="shared" si="6"/>
        <v>2340</v>
      </c>
      <c r="Y38" s="8">
        <f t="shared" si="6"/>
        <v>2340</v>
      </c>
      <c r="Z38" s="8">
        <f t="shared" si="6"/>
        <v>2340</v>
      </c>
      <c r="AA38" s="8">
        <f t="shared" si="6"/>
        <v>2340</v>
      </c>
      <c r="AB38" s="8">
        <f t="shared" si="6"/>
        <v>2340</v>
      </c>
      <c r="AC38" s="5"/>
      <c r="AD38" s="8">
        <f t="shared" si="2"/>
        <v>28080</v>
      </c>
    </row>
    <row r="39" spans="1:30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5"/>
    </row>
    <row r="40" spans="1:30">
      <c r="A40" s="1" t="s">
        <v>50</v>
      </c>
      <c r="B40" s="8">
        <f>B38</f>
        <v>-17486</v>
      </c>
      <c r="C40" s="8">
        <f>C38+B40</f>
        <v>-19718</v>
      </c>
      <c r="D40" s="8">
        <f t="shared" ref="D40:M40" si="7">D38+C40</f>
        <v>-21696</v>
      </c>
      <c r="E40" s="8">
        <f t="shared" si="7"/>
        <v>-23420</v>
      </c>
      <c r="F40" s="8">
        <f t="shared" si="7"/>
        <v>-24636</v>
      </c>
      <c r="G40" s="8">
        <f t="shared" si="7"/>
        <v>-25344</v>
      </c>
      <c r="H40" s="8">
        <f t="shared" si="7"/>
        <v>-25544</v>
      </c>
      <c r="I40" s="8">
        <f t="shared" si="7"/>
        <v>-25236</v>
      </c>
      <c r="J40" s="8">
        <f t="shared" si="7"/>
        <v>-24420</v>
      </c>
      <c r="K40" s="8">
        <f t="shared" si="7"/>
        <v>-22080</v>
      </c>
      <c r="L40" s="8">
        <f t="shared" si="7"/>
        <v>-19740</v>
      </c>
      <c r="M40" s="8">
        <f t="shared" si="7"/>
        <v>-17400</v>
      </c>
      <c r="Q40" s="8">
        <f>Q38+M40</f>
        <v>-15060</v>
      </c>
      <c r="R40" s="8">
        <f>R38+Q40</f>
        <v>-12720</v>
      </c>
      <c r="S40" s="8">
        <f t="shared" ref="S40:AB40" si="8">S38+R40</f>
        <v>-10380</v>
      </c>
      <c r="T40" s="8">
        <f t="shared" si="8"/>
        <v>-8040</v>
      </c>
      <c r="U40" s="8">
        <f t="shared" si="8"/>
        <v>-5700</v>
      </c>
      <c r="V40" s="8">
        <f t="shared" si="8"/>
        <v>-3360</v>
      </c>
      <c r="W40" s="8">
        <f t="shared" si="8"/>
        <v>-1020</v>
      </c>
      <c r="X40" s="8">
        <f t="shared" si="8"/>
        <v>1320</v>
      </c>
      <c r="Y40" s="8">
        <f t="shared" si="8"/>
        <v>3660</v>
      </c>
      <c r="Z40" s="8">
        <f t="shared" si="8"/>
        <v>6000</v>
      </c>
      <c r="AA40" s="8">
        <f t="shared" si="8"/>
        <v>8340</v>
      </c>
      <c r="AB40" s="8">
        <f t="shared" si="8"/>
        <v>10680</v>
      </c>
      <c r="AC40" s="5"/>
    </row>
    <row r="53" spans="1:28">
      <c r="A53" s="7"/>
      <c r="B53" s="9">
        <f>B40</f>
        <v>-17486</v>
      </c>
      <c r="C53" s="9">
        <f t="shared" ref="C53:M53" si="9">C40</f>
        <v>-19718</v>
      </c>
      <c r="D53" s="9">
        <f t="shared" si="9"/>
        <v>-21696</v>
      </c>
      <c r="E53" s="9">
        <f t="shared" si="9"/>
        <v>-23420</v>
      </c>
      <c r="F53" s="9">
        <f t="shared" si="9"/>
        <v>-24636</v>
      </c>
      <c r="G53" s="9">
        <f t="shared" si="9"/>
        <v>-25344</v>
      </c>
      <c r="H53" s="9">
        <f t="shared" si="9"/>
        <v>-25544</v>
      </c>
      <c r="I53" s="9">
        <f t="shared" si="9"/>
        <v>-25236</v>
      </c>
      <c r="J53" s="9">
        <f t="shared" si="9"/>
        <v>-24420</v>
      </c>
      <c r="K53" s="9">
        <f t="shared" si="9"/>
        <v>-22080</v>
      </c>
      <c r="L53" s="9">
        <f t="shared" si="9"/>
        <v>-19740</v>
      </c>
      <c r="M53" s="9">
        <f t="shared" si="9"/>
        <v>-17400</v>
      </c>
      <c r="N53" s="9">
        <f t="shared" ref="N53:Y53" si="10">Q40</f>
        <v>-15060</v>
      </c>
      <c r="O53" s="9">
        <f t="shared" si="10"/>
        <v>-12720</v>
      </c>
      <c r="P53" s="9">
        <f t="shared" si="10"/>
        <v>-10380</v>
      </c>
      <c r="Q53" s="9">
        <f t="shared" si="10"/>
        <v>-8040</v>
      </c>
      <c r="R53" s="9">
        <f t="shared" si="10"/>
        <v>-5700</v>
      </c>
      <c r="S53" s="9">
        <f t="shared" si="10"/>
        <v>-3360</v>
      </c>
      <c r="T53" s="9">
        <f t="shared" si="10"/>
        <v>-1020</v>
      </c>
      <c r="U53" s="9">
        <f t="shared" si="10"/>
        <v>1320</v>
      </c>
      <c r="V53" s="9">
        <f t="shared" si="10"/>
        <v>3660</v>
      </c>
      <c r="W53" s="9">
        <f t="shared" si="10"/>
        <v>6000</v>
      </c>
      <c r="X53" s="9">
        <f t="shared" si="10"/>
        <v>8340</v>
      </c>
      <c r="Y53" s="9">
        <f t="shared" si="10"/>
        <v>10680</v>
      </c>
      <c r="AA53" s="9"/>
      <c r="AB53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Parameters</vt:lpstr>
      <vt:lpstr>CashFlow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1</dc:creator>
  <cp:lastModifiedBy>User 1</cp:lastModifiedBy>
  <dcterms:created xsi:type="dcterms:W3CDTF">2015-09-12T10:35:08Z</dcterms:created>
  <dcterms:modified xsi:type="dcterms:W3CDTF">2015-09-12T13:15:44Z</dcterms:modified>
</cp:coreProperties>
</file>